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V:\Charges submission 2025-2026\Documents for sign off and publishing\Final Documents Published\"/>
    </mc:Choice>
  </mc:AlternateContent>
  <xr:revisionPtr revIDLastSave="0" documentId="13_ncr:1_{C65FEF53-EB3C-4248-98E2-C9057E9A20F0}" xr6:coauthVersionLast="47" xr6:coauthVersionMax="47" xr10:uidLastSave="{00000000-0000-0000-0000-000000000000}"/>
  <bookViews>
    <workbookView xWindow="-28910" yWindow="-110" windowWidth="29020" windowHeight="15820" activeTab="1" xr2:uid="{00000000-000D-0000-FFFF-FFFF00000000}"/>
  </bookViews>
  <sheets>
    <sheet name="Guidance" sheetId="3" r:id="rId1"/>
    <sheet name="Calculator Water" sheetId="10" r:id="rId2"/>
    <sheet name="Calculator Wastewater" sheetId="1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123Graph_A" localSheetId="2" hidden="1">'[1]Flash Report'!#REF!</definedName>
    <definedName name="__123Graph_A" localSheetId="1" hidden="1">'[1]Flash Report'!#REF!</definedName>
    <definedName name="__123Graph_A" hidden="1">'[1]Flash Report'!#REF!</definedName>
    <definedName name="__123Graph_B" hidden="1">#N/A</definedName>
    <definedName name="__123Graph_C" hidden="1">#N/A</definedName>
    <definedName name="__123Graph_D" hidden="1">#N/A</definedName>
    <definedName name="__123Graph_X" localSheetId="2" hidden="1">'[1]Flash Report'!#REF!</definedName>
    <definedName name="__123Graph_X" localSheetId="1" hidden="1">'[1]Flash Report'!#REF!</definedName>
    <definedName name="__123Graph_X" hidden="1">'[1]Flash Report'!#REF!</definedName>
    <definedName name="__a1" localSheetId="2" hidden="1">{"'Forecast'!$A$1:$F$26"}</definedName>
    <definedName name="__a1" localSheetId="1" hidden="1">{"'Forecast'!$A$1:$F$26"}</definedName>
    <definedName name="__a1" hidden="1">{"'Forecast'!$A$1:$F$26"}</definedName>
    <definedName name="_a1" localSheetId="2" hidden="1">{"'Forecast'!$A$1:$F$26"}</definedName>
    <definedName name="_a1" localSheetId="1" hidden="1">{"'Forecast'!$A$1:$F$26"}</definedName>
    <definedName name="_a1" hidden="1">{"'Forecast'!$A$1:$F$26"}</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dsa1" localSheetId="2" hidden="1">{#N/A,#N/A,FALSE,"Assessment";#N/A,#N/A,FALSE,"Staffing";#N/A,#N/A,FALSE,"Hires";#N/A,#N/A,FALSE,"Assumptions"}</definedName>
    <definedName name="_dsa1" localSheetId="1" hidden="1">{#N/A,#N/A,FALSE,"Assessment";#N/A,#N/A,FALSE,"Staffing";#N/A,#N/A,FALSE,"Hires";#N/A,#N/A,FALSE,"Assumptions"}</definedName>
    <definedName name="_dsa1" hidden="1">{#N/A,#N/A,FALSE,"Assessment";#N/A,#N/A,FALSE,"Staffing";#N/A,#N/A,FALSE,"Hires";#N/A,#N/A,FALSE,"Assumptions"}</definedName>
    <definedName name="_f1" localSheetId="2" hidden="1">{#N/A,#N/A,FALSE,"Assessment";#N/A,#N/A,FALSE,"Staffing";#N/A,#N/A,FALSE,"Hires";#N/A,#N/A,FALSE,"Assumptions"}</definedName>
    <definedName name="_f1" localSheetId="1" hidden="1">{#N/A,#N/A,FALSE,"Assessment";#N/A,#N/A,FALSE,"Staffing";#N/A,#N/A,FALSE,"Hires";#N/A,#N/A,FALSE,"Assumptions"}</definedName>
    <definedName name="_f1" hidden="1">{#N/A,#N/A,FALSE,"Assessment";#N/A,#N/A,FALSE,"Staffing";#N/A,#N/A,FALSE,"Hires";#N/A,#N/A,FALSE,"Assumptions"}</definedName>
    <definedName name="_Fill" localSheetId="2" hidden="1">#REF!</definedName>
    <definedName name="_Fill" localSheetId="1" hidden="1">#REF!</definedName>
    <definedName name="_Fill" hidden="1">#REF!</definedName>
    <definedName name="_xlnm._FilterDatabase" localSheetId="2" hidden="1">#REF!</definedName>
    <definedName name="_xlnm._FilterDatabase" localSheetId="1" hidden="1">#REF!</definedName>
    <definedName name="_xlnm._FilterDatabase" hidden="1">#REF!</definedName>
    <definedName name="_g1" localSheetId="2" hidden="1">{#N/A,#N/A,FALSE,"Assessment";#N/A,#N/A,FALSE,"Staffing";#N/A,#N/A,FALSE,"Hires";#N/A,#N/A,FALSE,"Assumptions"}</definedName>
    <definedName name="_g1" localSheetId="1" hidden="1">{#N/A,#N/A,FALSE,"Assessment";#N/A,#N/A,FALSE,"Staffing";#N/A,#N/A,FALSE,"Hires";#N/A,#N/A,FALSE,"Assumptions"}</definedName>
    <definedName name="_g1" hidden="1">{#N/A,#N/A,FALSE,"Assessment";#N/A,#N/A,FALSE,"Staffing";#N/A,#N/A,FALSE,"Hires";#N/A,#N/A,FALSE,"Assumptions"}</definedName>
    <definedName name="_hg1" localSheetId="2" hidden="1">{#N/A,#N/A,FALSE,"Assessment";#N/A,#N/A,FALSE,"Staffing";#N/A,#N/A,FALSE,"Hires";#N/A,#N/A,FALSE,"Assumptions"}</definedName>
    <definedName name="_hg1" localSheetId="1" hidden="1">{#N/A,#N/A,FALSE,"Assessment";#N/A,#N/A,FALSE,"Staffing";#N/A,#N/A,FALSE,"Hires";#N/A,#N/A,FALSE,"Assumptions"}</definedName>
    <definedName name="_hg1" hidden="1">{#N/A,#N/A,FALSE,"Assessment";#N/A,#N/A,FALSE,"Staffing";#N/A,#N/A,FALSE,"Hires";#N/A,#N/A,FALSE,"Assumptions"}</definedName>
    <definedName name="_hhh2" localSheetId="2" hidden="1">{#N/A,#N/A,FALSE,"Assessment";#N/A,#N/A,FALSE,"Staffing";#N/A,#N/A,FALSE,"Hires";#N/A,#N/A,FALSE,"Assumptions"}</definedName>
    <definedName name="_hhh2" localSheetId="1" hidden="1">{#N/A,#N/A,FALSE,"Assessment";#N/A,#N/A,FALSE,"Staffing";#N/A,#N/A,FALSE,"Hires";#N/A,#N/A,FALSE,"Assumptions"}</definedName>
    <definedName name="_hhh2" hidden="1">{#N/A,#N/A,FALSE,"Assessment";#N/A,#N/A,FALSE,"Staffing";#N/A,#N/A,FALSE,"Hires";#N/A,#N/A,FALSE,"Assumptions"}</definedName>
    <definedName name="_hhh3" localSheetId="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hhh3"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hhh3"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Key1" localSheetId="2" hidden="1">#REF!</definedName>
    <definedName name="_Key1" localSheetId="1" hidden="1">#REF!</definedName>
    <definedName name="_Key1" hidden="1">#REF!</definedName>
    <definedName name="_Key2" localSheetId="2" hidden="1">#REF!</definedName>
    <definedName name="_Key2" localSheetId="1" hidden="1">#REF!</definedName>
    <definedName name="_Key2" hidden="1">#REF!</definedName>
    <definedName name="_lg1" localSheetId="2" hidden="1">{#N/A,#N/A,FALSE,"Assessment";#N/A,#N/A,FALSE,"Staffing";#N/A,#N/A,FALSE,"Hires";#N/A,#N/A,FALSE,"Assumptions"}</definedName>
    <definedName name="_lg1" localSheetId="1" hidden="1">{#N/A,#N/A,FALSE,"Assessment";#N/A,#N/A,FALSE,"Staffing";#N/A,#N/A,FALSE,"Hires";#N/A,#N/A,FALSE,"Assumptions"}</definedName>
    <definedName name="_lg1" hidden="1">{#N/A,#N/A,FALSE,"Assessment";#N/A,#N/A,FALSE,"Staffing";#N/A,#N/A,FALSE,"Hires";#N/A,#N/A,FALSE,"Assumptions"}</definedName>
    <definedName name="_NIL1" localSheetId="2" hidden="1">{#N/A,#N/A,FALSE,"Assessment";#N/A,#N/A,FALSE,"Staffing";#N/A,#N/A,FALSE,"Hires";#N/A,#N/A,FALSE,"Assumptions"}</definedName>
    <definedName name="_NIL1" localSheetId="1" hidden="1">{#N/A,#N/A,FALSE,"Assessment";#N/A,#N/A,FALSE,"Staffing";#N/A,#N/A,FALSE,"Hires";#N/A,#N/A,FALSE,"Assumptions"}</definedName>
    <definedName name="_NIL1" hidden="1">{#N/A,#N/A,FALSE,"Assessment";#N/A,#N/A,FALSE,"Staffing";#N/A,#N/A,FALSE,"Hires";#N/A,#N/A,FALSE,"Assumptions"}</definedName>
    <definedName name="_NIL2" localSheetId="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NIL2"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NIL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Order1" hidden="1">255</definedName>
    <definedName name="_Order2" hidden="1">255</definedName>
    <definedName name="_Sort" localSheetId="2" hidden="1">#REF!</definedName>
    <definedName name="_Sort" localSheetId="1" hidden="1">#REF!</definedName>
    <definedName name="_Sort" hidden="1">#REF!</definedName>
    <definedName name="a">'[2]94 Cost Base'!$B$5:$AM$31</definedName>
    <definedName name="aa" localSheetId="2" hidden="1">{#N/A,#N/A,FALSE,"Assessment";#N/A,#N/A,FALSE,"Staffing";#N/A,#N/A,FALSE,"Hires";#N/A,#N/A,FALSE,"Assumptions"}</definedName>
    <definedName name="aa" localSheetId="1" hidden="1">{#N/A,#N/A,FALSE,"Assessment";#N/A,#N/A,FALSE,"Staffing";#N/A,#N/A,FALSE,"Hires";#N/A,#N/A,FALSE,"Assumptions"}</definedName>
    <definedName name="aa" hidden="1">{#N/A,#N/A,FALSE,"Assessment";#N/A,#N/A,FALSE,"Staffing";#N/A,#N/A,FALSE,"Hires";#N/A,#N/A,FALSE,"Assumptions"}</definedName>
    <definedName name="aaa" localSheetId="2" hidden="1">{#N/A,#N/A,FALSE,"Assessment";#N/A,#N/A,FALSE,"Staffing";#N/A,#N/A,FALSE,"Hires";#N/A,#N/A,FALSE,"Assumptions"}</definedName>
    <definedName name="aaa" localSheetId="1" hidden="1">{#N/A,#N/A,FALSE,"Assessment";#N/A,#N/A,FALSE,"Staffing";#N/A,#N/A,FALSE,"Hires";#N/A,#N/A,FALSE,"Assumptions"}</definedName>
    <definedName name="aaa" hidden="1">{#N/A,#N/A,FALSE,"Assessment";#N/A,#N/A,FALSE,"Staffing";#N/A,#N/A,FALSE,"Hires";#N/A,#N/A,FALSE,"Assumptions"}</definedName>
    <definedName name="aaaa" localSheetId="2" hidden="1">{#N/A,#N/A,FALSE,"Assessment";#N/A,#N/A,FALSE,"Staffing";#N/A,#N/A,FALSE,"Hires";#N/A,#N/A,FALSE,"Assumptions"}</definedName>
    <definedName name="aaaa" localSheetId="1" hidden="1">{#N/A,#N/A,FALSE,"Assessment";#N/A,#N/A,FALSE,"Staffing";#N/A,#N/A,FALSE,"Hires";#N/A,#N/A,FALSE,"Assumptions"}</definedName>
    <definedName name="aaaa" hidden="1">{#N/A,#N/A,FALSE,"Assessment";#N/A,#N/A,FALSE,"Staffing";#N/A,#N/A,FALSE,"Hires";#N/A,#N/A,FALSE,"Assumptions"}</definedName>
    <definedName name="AccessDatabase" hidden="1">"C:\DATA\Kevin\Kevin's Model.mdb"</definedName>
    <definedName name="aCOUNTCARUHH">[3]ACORN!$J$62</definedName>
    <definedName name="AICHARGVOL" localSheetId="2" hidden="1">#REF!</definedName>
    <definedName name="AICHARGVOL" localSheetId="1" hidden="1">#REF!</definedName>
    <definedName name="AICHARGVOL" hidden="1">#REF!</definedName>
    <definedName name="AIPSMLCHARGVOL" localSheetId="2" hidden="1">#REF!</definedName>
    <definedName name="AIPSMLCHARGVOL" localSheetId="1" hidden="1">#REF!</definedName>
    <definedName name="AIPSMLCHARGVOL" hidden="1">#REF!</definedName>
    <definedName name="AIT3CHARGVOL" localSheetId="2" hidden="1">#REF!</definedName>
    <definedName name="AIT3CHARGVOL" localSheetId="1" hidden="1">#REF!</definedName>
    <definedName name="AIT3CHARGVOL" hidden="1">#REF!</definedName>
    <definedName name="akak" localSheetId="2" hidden="1">{#N/A,#N/A,FALSE,"Assessment";#N/A,#N/A,FALSE,"Staffing";#N/A,#N/A,FALSE,"Hires";#N/A,#N/A,FALSE,"Assumptions"}</definedName>
    <definedName name="akak" localSheetId="1" hidden="1">{#N/A,#N/A,FALSE,"Assessment";#N/A,#N/A,FALSE,"Staffing";#N/A,#N/A,FALSE,"Hires";#N/A,#N/A,FALSE,"Assumptions"}</definedName>
    <definedName name="akak" hidden="1">{#N/A,#N/A,FALSE,"Assessment";#N/A,#N/A,FALSE,"Staffing";#N/A,#N/A,FALSE,"Hires";#N/A,#N/A,FALSE,"Assumptions"}</definedName>
    <definedName name="AllData">OFFSET('[4]&gt;5 Ml Wholesale'!$B$2,0,0,COUNTA('[4]&gt;5 Ml Wholesale'!$D:$D)+2,COUNTA('[4]&gt;5 Ml Wholesale'!$2:$2)-4)</definedName>
    <definedName name="AM" localSheetId="2">#REF!</definedName>
    <definedName name="AM" localSheetId="1">#REF!</definedName>
    <definedName name="AM">#REF!</definedName>
    <definedName name="annabel" localSheetId="2" hidden="1">{#N/A,#N/A,FALSE,"Monthly Rate By Activity";#N/A,#N/A,FALSE,"Hourly Rate By Activity";#N/A,#N/A,FALSE,"Monthly Rate By Custom Resource";#N/A,#N/A,FALSE,"Hourly Rate By Custom Resource"}</definedName>
    <definedName name="annabel" localSheetId="1" hidden="1">{#N/A,#N/A,FALSE,"Monthly Rate By Activity";#N/A,#N/A,FALSE,"Hourly Rate By Activity";#N/A,#N/A,FALSE,"Monthly Rate By Custom Resource";#N/A,#N/A,FALSE,"Hourly Rate By Custom Resource"}</definedName>
    <definedName name="annabel" hidden="1">{#N/A,#N/A,FALSE,"Monthly Rate By Activity";#N/A,#N/A,FALSE,"Hourly Rate By Activity";#N/A,#N/A,FALSE,"Monthly Rate By Custom Resource";#N/A,#N/A,FALSE,"Hourly Rate By Custom Resource"}</definedName>
    <definedName name="anscount" hidden="1">2</definedName>
    <definedName name="Appendix" localSheetId="2" hidden="1">{"Segment Report",#N/A,FALSE,"Reports"}</definedName>
    <definedName name="Appendix" localSheetId="1" hidden="1">{"Segment Report",#N/A,FALSE,"Reports"}</definedName>
    <definedName name="Appendix" hidden="1">{"Segment Report",#N/A,FALSE,"Reports"}</definedName>
    <definedName name="Appendix2" localSheetId="2" hidden="1">{"Segment Report",#N/A,FALSE,"Reports"}</definedName>
    <definedName name="Appendix2" localSheetId="1" hidden="1">{"Segment Report",#N/A,FALSE,"Reports"}</definedName>
    <definedName name="Appendix2" hidden="1">{"Segment Report",#N/A,FALSE,"Reports"}</definedName>
    <definedName name="AS2DocOpenMode" hidden="1">"AS2DocumentEdit"</definedName>
    <definedName name="asd" localSheetId="2" hidden="1">{#N/A,#N/A,FALSE,"Assessment";#N/A,#N/A,FALSE,"Staffing";#N/A,#N/A,FALSE,"Hires";#N/A,#N/A,FALSE,"Assumptions"}</definedName>
    <definedName name="asd" localSheetId="1" hidden="1">{#N/A,#N/A,FALSE,"Assessment";#N/A,#N/A,FALSE,"Staffing";#N/A,#N/A,FALSE,"Hires";#N/A,#N/A,FALSE,"Assumptions"}</definedName>
    <definedName name="asd" hidden="1">{#N/A,#N/A,FALSE,"Assessment";#N/A,#N/A,FALSE,"Staffing";#N/A,#N/A,FALSE,"Hires";#N/A,#N/A,FALSE,"Assumptions"}</definedName>
    <definedName name="asdf" localSheetId="2" hidden="1">{"Unmeasured Segmentation",#N/A,FALSE,"A"}</definedName>
    <definedName name="asdf" localSheetId="1" hidden="1">{"Unmeasured Segmentation",#N/A,FALSE,"A"}</definedName>
    <definedName name="asdf" hidden="1">{"Unmeasured Segmentation",#N/A,FALSE,"A"}</definedName>
    <definedName name="AU" localSheetId="2">#REF!</definedName>
    <definedName name="AU" localSheetId="1">#REF!</definedName>
    <definedName name="AU">#REF!</definedName>
    <definedName name="AVC" localSheetId="2">#REF!</definedName>
    <definedName name="AVC" localSheetId="1">#REF!</definedName>
    <definedName name="AVC">#REF!</definedName>
    <definedName name="averageocc">[5]Occ!$E$13</definedName>
    <definedName name="aWRZACORN">[3]ACORN!$I$4:$I$59</definedName>
    <definedName name="aWRZPROPCARUHH">[3]ACORN!$J$4:$J$59</definedName>
    <definedName name="B5_1" localSheetId="2">'[6]Table 7 Ave'!#REF!</definedName>
    <definedName name="B5_1" localSheetId="1">'[6]Table 7 Ave'!#REF!</definedName>
    <definedName name="B5_1">'[6]Table 7 Ave'!#REF!</definedName>
    <definedName name="bb" localSheetId="2" hidden="1">{#N/A,#N/A,FALSE,"Assessment";#N/A,#N/A,FALSE,"Staffing";#N/A,#N/A,FALSE,"Hires";#N/A,#N/A,FALSE,"Assumptions"}</definedName>
    <definedName name="bb" localSheetId="1" hidden="1">{#N/A,#N/A,FALSE,"Assessment";#N/A,#N/A,FALSE,"Staffing";#N/A,#N/A,FALSE,"Hires";#N/A,#N/A,FALSE,"Assumptions"}</definedName>
    <definedName name="bb" hidden="1">{#N/A,#N/A,FALSE,"Assessment";#N/A,#N/A,FALSE,"Staffing";#N/A,#N/A,FALSE,"Hires";#N/A,#N/A,FALSE,"Assumptions"}</definedName>
    <definedName name="bbb" localSheetId="2" hidden="1">{#N/A,#N/A,FALSE,"Assessment";#N/A,#N/A,FALSE,"Staffing";#N/A,#N/A,FALSE,"Hires";#N/A,#N/A,FALSE,"Assumptions"}</definedName>
    <definedName name="bbb" localSheetId="1" hidden="1">{#N/A,#N/A,FALSE,"Assessment";#N/A,#N/A,FALSE,"Staffing";#N/A,#N/A,FALSE,"Hires";#N/A,#N/A,FALSE,"Assumptions"}</definedName>
    <definedName name="bbb" hidden="1">{#N/A,#N/A,FALSE,"Assessment";#N/A,#N/A,FALSE,"Staffing";#N/A,#N/A,FALSE,"Hires";#N/A,#N/A,FALSE,"Assumptions"}</definedName>
    <definedName name="beckie" localSheetId="2" hidden="1">{#N/A,#N/A,FALSE,"Assessment";#N/A,#N/A,FALSE,"Staffing";#N/A,#N/A,FALSE,"Hires";#N/A,#N/A,FALSE,"Assumptions"}</definedName>
    <definedName name="beckie" localSheetId="1" hidden="1">{#N/A,#N/A,FALSE,"Assessment";#N/A,#N/A,FALSE,"Staffing";#N/A,#N/A,FALSE,"Hires";#N/A,#N/A,FALSE,"Assumptions"}</definedName>
    <definedName name="beckie" hidden="1">{#N/A,#N/A,FALSE,"Assessment";#N/A,#N/A,FALSE,"Staffing";#N/A,#N/A,FALSE,"Hires";#N/A,#N/A,FALSE,"Assumptions"}</definedName>
    <definedName name="CALCURR">'[7]Existing Asset'!$F$2</definedName>
    <definedName name="CALENDARYEAR">[7]Month!$B$3:$D$17</definedName>
    <definedName name="capex2" localSheetId="2" hidden="1">{#N/A,#N/A,TRUE,"Data Key Results";#N/A,#N/A,TRUE,"CashFlow";#N/A,#N/A,TRUE,"Waterfall";#N/A,#N/A,TRUE,"ProfitLoss";#N/A,#N/A,TRUE,"Balance Sheet";#N/A,#N/A,TRUE,"Revenues";#N/A,#N/A,TRUE,"Expense";#N/A,#N/A,TRUE,"Capex"}</definedName>
    <definedName name="capex2" localSheetId="1" hidden="1">{#N/A,#N/A,TRUE,"Data Key Results";#N/A,#N/A,TRUE,"CashFlow";#N/A,#N/A,TRUE,"Waterfall";#N/A,#N/A,TRUE,"ProfitLoss";#N/A,#N/A,TRUE,"Balance Sheet";#N/A,#N/A,TRUE,"Revenues";#N/A,#N/A,TRUE,"Expense";#N/A,#N/A,TRUE,"Capex"}</definedName>
    <definedName name="capex2" hidden="1">{#N/A,#N/A,TRUE,"Data Key Results";#N/A,#N/A,TRUE,"CashFlow";#N/A,#N/A,TRUE,"Waterfall";#N/A,#N/A,TRUE,"ProfitLoss";#N/A,#N/A,TRUE,"Balance Sheet";#N/A,#N/A,TRUE,"Revenues";#N/A,#N/A,TRUE,"Expense";#N/A,#N/A,TRUE,"Capex"}</definedName>
    <definedName name="Capex4" localSheetId="2" hidden="1">{#N/A,#N/A,TRUE,"Data Key Results";#N/A,#N/A,TRUE,"CashFlow";#N/A,#N/A,TRUE,"Waterfall";#N/A,#N/A,TRUE,"ProfitLoss";#N/A,#N/A,TRUE,"Balance Sheet";#N/A,#N/A,TRUE,"Revenues";#N/A,#N/A,TRUE,"Expense";#N/A,#N/A,TRUE,"Capex"}</definedName>
    <definedName name="Capex4" localSheetId="1" hidden="1">{#N/A,#N/A,TRUE,"Data Key Results";#N/A,#N/A,TRUE,"CashFlow";#N/A,#N/A,TRUE,"Waterfall";#N/A,#N/A,TRUE,"ProfitLoss";#N/A,#N/A,TRUE,"Balance Sheet";#N/A,#N/A,TRUE,"Revenues";#N/A,#N/A,TRUE,"Expense";#N/A,#N/A,TRUE,"Capex"}</definedName>
    <definedName name="Capex4" hidden="1">{#N/A,#N/A,TRUE,"Data Key Results";#N/A,#N/A,TRUE,"CashFlow";#N/A,#N/A,TRUE,"Waterfall";#N/A,#N/A,TRUE,"ProfitLoss";#N/A,#N/A,TRUE,"Balance Sheet";#N/A,#N/A,TRUE,"Revenues";#N/A,#N/A,TRUE,"Expense";#N/A,#N/A,TRUE,"Capex"}</definedName>
    <definedName name="Carlisle_2015">'[8]WRMP Values'!$A$58:$L$77</definedName>
    <definedName name="cc" localSheetId="2" hidden="1">{#N/A,#N/A,FALSE,"Assessment";#N/A,#N/A,FALSE,"Staffing";#N/A,#N/A,FALSE,"Hires";#N/A,#N/A,FALSE,"Assumptions"}</definedName>
    <definedName name="cc" localSheetId="1" hidden="1">{#N/A,#N/A,FALSE,"Assessment";#N/A,#N/A,FALSE,"Staffing";#N/A,#N/A,FALSE,"Hires";#N/A,#N/A,FALSE,"Assumptions"}</definedName>
    <definedName name="cc" hidden="1">{#N/A,#N/A,FALSE,"Assessment";#N/A,#N/A,FALSE,"Staffing";#N/A,#N/A,FALSE,"Hires";#N/A,#N/A,FALSE,"Assumptions"}</definedName>
    <definedName name="cccc" localSheetId="2" hidden="1">{#N/A,#N/A,FALSE,"Assessment";#N/A,#N/A,FALSE,"Staffing";#N/A,#N/A,FALSE,"Hires";#N/A,#N/A,FALSE,"Assumptions"}</definedName>
    <definedName name="cccc" localSheetId="1" hidden="1">{#N/A,#N/A,FALSE,"Assessment";#N/A,#N/A,FALSE,"Staffing";#N/A,#N/A,FALSE,"Hires";#N/A,#N/A,FALSE,"Assumptions"}</definedName>
    <definedName name="cccc" hidden="1">{#N/A,#N/A,FALSE,"Assessment";#N/A,#N/A,FALSE,"Staffing";#N/A,#N/A,FALSE,"Hires";#N/A,#N/A,FALSE,"Assumptions"}</definedName>
    <definedName name="CDSDetail">'[9]Mouchel CDS Details'!$C$2:$J$88</definedName>
    <definedName name="Central" localSheetId="2" hidden="1">{"Segment Report",#N/A,FALSE,"Reports"}</definedName>
    <definedName name="Central" localSheetId="1" hidden="1">{"Segment Report",#N/A,FALSE,"Reports"}</definedName>
    <definedName name="Central" hidden="1">{"Segment Report",#N/A,FALSE,"Reports"}</definedName>
    <definedName name="CGs">'[10]CG''s'!$A$1:$A$19</definedName>
    <definedName name="Charged_current" localSheetId="2">OFFSET(#REF!,1,0,COUNTA(#REF!),1)</definedName>
    <definedName name="Charged_current" localSheetId="1">OFFSET(#REF!,1,0,COUNTA(#REF!),1)</definedName>
    <definedName name="Charged_current">OFFSET(#REF!,1,0,COUNTA(#REF!),1)</definedName>
    <definedName name="CHURCH" localSheetId="2">#REF!</definedName>
    <definedName name="CHURCH" localSheetId="1">#REF!</definedName>
    <definedName name="CHURCH">#REF!</definedName>
    <definedName name="CMS" localSheetId="2">#REF!</definedName>
    <definedName name="CMS" localSheetId="1">#REF!</definedName>
    <definedName name="CMS">#REF!</definedName>
    <definedName name="CMW" localSheetId="2">#REF!</definedName>
    <definedName name="CMW" localSheetId="1">#REF!</definedName>
    <definedName name="CMW">#REF!</definedName>
    <definedName name="COMP_NAME" localSheetId="2" hidden="1">'[11]Principal Statement'!#REF!</definedName>
    <definedName name="COMP_NAME" localSheetId="1" hidden="1">'[11]Principal Statement'!#REF!</definedName>
    <definedName name="COMP_NAME" hidden="1">'[11]Principal Statement'!#REF!</definedName>
    <definedName name="cost" localSheetId="2" hidden="1">'[12]Input DSM by DSM staff'!#REF!</definedName>
    <definedName name="cost" localSheetId="1" hidden="1">'[12]Input DSM by DSM staff'!#REF!</definedName>
    <definedName name="cost" hidden="1">'[12]Input DSM by DSM staff'!#REF!</definedName>
    <definedName name="CostBase94">'[13]94 Cost Base'!$B$5:$AM$31</definedName>
    <definedName name="CostBase98">'[13]98 Cost Base'!$B$5:$AM$31</definedName>
    <definedName name="COTYPE" localSheetId="2" hidden="1">'[11]Principal Statement'!#REF!</definedName>
    <definedName name="COTYPE" localSheetId="1" hidden="1">'[11]Principal Statement'!#REF!</definedName>
    <definedName name="COTYPE" hidden="1">'[11]Principal Statement'!#REF!</definedName>
    <definedName name="coun" localSheetId="2" hidden="1">{#N/A,#N/A,FALSE,"Assessment";#N/A,#N/A,FALSE,"Staffing";#N/A,#N/A,FALSE,"Hires";#N/A,#N/A,FALSE,"Assumptions"}</definedName>
    <definedName name="coun" localSheetId="1" hidden="1">{#N/A,#N/A,FALSE,"Assessment";#N/A,#N/A,FALSE,"Staffing";#N/A,#N/A,FALSE,"Hires";#N/A,#N/A,FALSE,"Assumptions"}</definedName>
    <definedName name="coun" hidden="1">{#N/A,#N/A,FALSE,"Assessment";#N/A,#N/A,FALSE,"Staffing";#N/A,#N/A,FALSE,"Hires";#N/A,#N/A,FALSE,"Assumptions"}</definedName>
    <definedName name="COUNT2" localSheetId="2" hidden="1">{#N/A,#N/A,FALSE,"Assessment";#N/A,#N/A,FALSE,"Staffing";#N/A,#N/A,FALSE,"Hires";#N/A,#N/A,FALSE,"Assumptions"}</definedName>
    <definedName name="COUNT2" localSheetId="1" hidden="1">{#N/A,#N/A,FALSE,"Assessment";#N/A,#N/A,FALSE,"Staffing";#N/A,#N/A,FALSE,"Hires";#N/A,#N/A,FALSE,"Assumptions"}</definedName>
    <definedName name="COUNT2" hidden="1">{#N/A,#N/A,FALSE,"Assessment";#N/A,#N/A,FALSE,"Staffing";#N/A,#N/A,FALSE,"Hires";#N/A,#N/A,FALSE,"Assumptions"}</definedName>
    <definedName name="CUS" localSheetId="2">#REF!</definedName>
    <definedName name="CUS" localSheetId="1">#REF!</definedName>
    <definedName name="CUS">#REF!</definedName>
    <definedName name="customer" localSheetId="2" hidden="1">{#N/A,#N/A,FALSE,"Assessment";#N/A,#N/A,FALSE,"Staffing";#N/A,#N/A,FALSE,"Hires";#N/A,#N/A,FALSE,"Assumptions"}</definedName>
    <definedName name="customer" localSheetId="1" hidden="1">{#N/A,#N/A,FALSE,"Assessment";#N/A,#N/A,FALSE,"Staffing";#N/A,#N/A,FALSE,"Hires";#N/A,#N/A,FALSE,"Assumptions"}</definedName>
    <definedName name="customer" hidden="1">{#N/A,#N/A,FALSE,"Assessment";#N/A,#N/A,FALSE,"Staffing";#N/A,#N/A,FALSE,"Hires";#N/A,#N/A,FALSE,"Assumptions"}</definedName>
    <definedName name="CUW" localSheetId="2">#REF!</definedName>
    <definedName name="CUW" localSheetId="1">#REF!</definedName>
    <definedName name="CUW">#REF!</definedName>
    <definedName name="d" hidden="1">#N/A</definedName>
    <definedName name="Data_Heat_Admin">[14]Admin!$I$206</definedName>
    <definedName name="Data_Heat_Drink">[14]Drinking!$I$306</definedName>
    <definedName name="Data_Heat_Sewage">[14]Sewage!$I$203</definedName>
    <definedName name="DATARANGE">'[7]Existing Asset'!$H$9:$W$177</definedName>
    <definedName name="dd"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dd"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dd"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ddd" localSheetId="2" hidden="1">{#N/A,#N/A,FALSE,"Assessment";#N/A,#N/A,FALSE,"Staffing";#N/A,#N/A,FALSE,"Hires";#N/A,#N/A,FALSE,"Assumptions"}</definedName>
    <definedName name="ddd" localSheetId="1" hidden="1">{#N/A,#N/A,FALSE,"Assessment";#N/A,#N/A,FALSE,"Staffing";#N/A,#N/A,FALSE,"Hires";#N/A,#N/A,FALSE,"Assumptions"}</definedName>
    <definedName name="ddd" hidden="1">{#N/A,#N/A,FALSE,"Assessment";#N/A,#N/A,FALSE,"Staffing";#N/A,#N/A,FALSE,"Hires";#N/A,#N/A,FALSE,"Assumptions"}</definedName>
    <definedName name="dddddd" localSheetId="2" hidden="1">{#N/A,#N/A,FALSE,"Assessment";#N/A,#N/A,FALSE,"Staffing";#N/A,#N/A,FALSE,"Hires";#N/A,#N/A,FALSE,"Assumptions"}</definedName>
    <definedName name="dddddd" localSheetId="1" hidden="1">{#N/A,#N/A,FALSE,"Assessment";#N/A,#N/A,FALSE,"Staffing";#N/A,#N/A,FALSE,"Hires";#N/A,#N/A,FALSE,"Assumptions"}</definedName>
    <definedName name="dddddd" hidden="1">{#N/A,#N/A,FALSE,"Assessment";#N/A,#N/A,FALSE,"Staffing";#N/A,#N/A,FALSE,"Hires";#N/A,#N/A,FALSE,"Assumptions"}</definedName>
    <definedName name="de" localSheetId="2" hidden="1">{#N/A,#N/A,FALSE,"Assessment";#N/A,#N/A,FALSE,"Staffing";#N/A,#N/A,FALSE,"Hires";#N/A,#N/A,FALSE,"Assumptions"}</definedName>
    <definedName name="de" localSheetId="1" hidden="1">{#N/A,#N/A,FALSE,"Assessment";#N/A,#N/A,FALSE,"Staffing";#N/A,#N/A,FALSE,"Hires";#N/A,#N/A,FALSE,"Assumptions"}</definedName>
    <definedName name="de" hidden="1">{#N/A,#N/A,FALSE,"Assessment";#N/A,#N/A,FALSE,"Staffing";#N/A,#N/A,FALSE,"Hires";#N/A,#N/A,FALSE,"Assumptions"}</definedName>
    <definedName name="df" localSheetId="2" hidden="1">{#N/A,#N/A,FALSE,"Assessment";#N/A,#N/A,FALSE,"Staffing";#N/A,#N/A,FALSE,"Hires";#N/A,#N/A,FALSE,"Assumptions"}</definedName>
    <definedName name="df" localSheetId="1" hidden="1">{#N/A,#N/A,FALSE,"Assessment";#N/A,#N/A,FALSE,"Staffing";#N/A,#N/A,FALSE,"Hires";#N/A,#N/A,FALSE,"Assumptions"}</definedName>
    <definedName name="df" hidden="1">{#N/A,#N/A,FALSE,"Assessment";#N/A,#N/A,FALSE,"Staffing";#N/A,#N/A,FALSE,"Hires";#N/A,#N/A,FALSE,"Assumptions"}</definedName>
    <definedName name="dgjdghj" localSheetId="2" hidden="1">{"Segment Report",#N/A,FALSE,"Reports"}</definedName>
    <definedName name="dgjdghj" localSheetId="1" hidden="1">{"Segment Report",#N/A,FALSE,"Reports"}</definedName>
    <definedName name="dgjdghj" hidden="1">{"Segment Report",#N/A,FALSE,"Reports"}</definedName>
    <definedName name="dhjdghj" localSheetId="2" hidden="1">{"C3-RegView   Board Report Data",#N/A,FALSE,"C3-RegView"}</definedName>
    <definedName name="dhjdghj" localSheetId="1" hidden="1">{"C3-RegView   Board Report Data",#N/A,FALSE,"C3-RegView"}</definedName>
    <definedName name="dhjdghj" hidden="1">{"C3-RegView   Board Report Data",#N/A,FALSE,"C3-RegView"}</definedName>
    <definedName name="DMS" localSheetId="2">#REF!</definedName>
    <definedName name="DMS" localSheetId="1">#REF!</definedName>
    <definedName name="DMS">#REF!</definedName>
    <definedName name="DMW" localSheetId="2">#REF!</definedName>
    <definedName name="DMW" localSheetId="1">#REF!</definedName>
    <definedName name="DMW">#REF!</definedName>
    <definedName name="DROPDOWNLINK">[7]Summary!$BK$3</definedName>
    <definedName name="DROPDOWNNO">[7]Month!$I$3:$K$17</definedName>
    <definedName name="dsa" localSheetId="2" hidden="1">{#N/A,#N/A,FALSE,"Assessment";#N/A,#N/A,FALSE,"Staffing";#N/A,#N/A,FALSE,"Hires";#N/A,#N/A,FALSE,"Assumptions"}</definedName>
    <definedName name="dsa" localSheetId="1" hidden="1">{#N/A,#N/A,FALSE,"Assessment";#N/A,#N/A,FALSE,"Staffing";#N/A,#N/A,FALSE,"Hires";#N/A,#N/A,FALSE,"Assumptions"}</definedName>
    <definedName name="dsa" hidden="1">{#N/A,#N/A,FALSE,"Assessment";#N/A,#N/A,FALSE,"Staffing";#N/A,#N/A,FALSE,"Hires";#N/A,#N/A,FALSE,"Assumptions"}</definedName>
    <definedName name="DUS" localSheetId="2">#REF!</definedName>
    <definedName name="DUS" localSheetId="1">#REF!</definedName>
    <definedName name="DUS">#REF!</definedName>
    <definedName name="DUW" localSheetId="2">#REF!</definedName>
    <definedName name="DUW" localSheetId="1">#REF!</definedName>
    <definedName name="DUW">#REF!</definedName>
    <definedName name="e" localSheetId="2" hidden="1">{"Insurance",#N/A,FALSE,"Profitable Growth by Unit"}</definedName>
    <definedName name="e" localSheetId="1" hidden="1">{"Insurance",#N/A,FALSE,"Profitable Growth by Unit"}</definedName>
    <definedName name="e" hidden="1">{"Insurance",#N/A,FALSE,"Profitable Growth by Unit"}</definedName>
    <definedName name="Empty_current" localSheetId="2">OFFSET(#REF!,1,0,COUNTA(#REF!),1)</definedName>
    <definedName name="Empty_current" localSheetId="1">OFFSET(#REF!,1,0,COUNTA(#REF!),1)</definedName>
    <definedName name="Empty_current">OFFSET(#REF!,1,0,COUNTA(#REF!),1)</definedName>
    <definedName name="epsilon">[8]Inputs!$D$25</definedName>
    <definedName name="ewaw" localSheetId="2" hidden="1">{#N/A,#N/A,FALSE,"Assessment";#N/A,#N/A,FALSE,"Staffing";#N/A,#N/A,FALSE,"Hires";#N/A,#N/A,FALSE,"Assumptions"}</definedName>
    <definedName name="ewaw" localSheetId="1" hidden="1">{#N/A,#N/A,FALSE,"Assessment";#N/A,#N/A,FALSE,"Staffing";#N/A,#N/A,FALSE,"Hires";#N/A,#N/A,FALSE,"Assumptions"}</definedName>
    <definedName name="ewaw" hidden="1">{#N/A,#N/A,FALSE,"Assessment";#N/A,#N/A,FALSE,"Staffing";#N/A,#N/A,FALSE,"Hires";#N/A,#N/A,FALSE,"Assumptions"}</definedName>
    <definedName name="ewaw1" localSheetId="2" hidden="1">{#N/A,#N/A,FALSE,"Assessment";#N/A,#N/A,FALSE,"Staffing";#N/A,#N/A,FALSE,"Hires";#N/A,#N/A,FALSE,"Assumptions"}</definedName>
    <definedName name="ewaw1" localSheetId="1" hidden="1">{#N/A,#N/A,FALSE,"Assessment";#N/A,#N/A,FALSE,"Staffing";#N/A,#N/A,FALSE,"Hires";#N/A,#N/A,FALSE,"Assumptions"}</definedName>
    <definedName name="ewaw1" hidden="1">{#N/A,#N/A,FALSE,"Assessment";#N/A,#N/A,FALSE,"Staffing";#N/A,#N/A,FALSE,"Hires";#N/A,#N/A,FALSE,"Assumptions"}</definedName>
    <definedName name="ffff" localSheetId="2" hidden="1">{#N/A,#N/A,FALSE,"Assessment";#N/A,#N/A,FALSE,"Staffing";#N/A,#N/A,FALSE,"Hires";#N/A,#N/A,FALSE,"Assumptions"}</definedName>
    <definedName name="ffff" localSheetId="1" hidden="1">{#N/A,#N/A,FALSE,"Assessment";#N/A,#N/A,FALSE,"Staffing";#N/A,#N/A,FALSE,"Hires";#N/A,#N/A,FALSE,"Assumptions"}</definedName>
    <definedName name="ffff" hidden="1">{#N/A,#N/A,FALSE,"Assessment";#N/A,#N/A,FALSE,"Staffing";#N/A,#N/A,FALSE,"Hires";#N/A,#N/A,FALSE,"Assumptions"}</definedName>
    <definedName name="File25">[15]Filters!$F$2</definedName>
    <definedName name="File35">[15]Filters!$F$3</definedName>
    <definedName name="File36">[15]Filters!$F$4</definedName>
    <definedName name="File45">[15]Filters!$F$5</definedName>
    <definedName name="File55">[15]Filters!$F$6</definedName>
    <definedName name="File65">[15]Filters!$F$7</definedName>
    <definedName name="File75">[15]Filters!$F$8</definedName>
    <definedName name="File76">[15]Filters!$F$9</definedName>
    <definedName name="File85">[15]Filters!$F$10</definedName>
    <definedName name="FINANCIALYEAR">[7]Month!$E$3:$G$17</definedName>
    <definedName name="FINCURR">'[7]Existing Asset'!$F$3</definedName>
    <definedName name="FlashDec" localSheetId="2" hidden="1">{"Segment Report",#N/A,FALSE,"Reports"}</definedName>
    <definedName name="FlashDec" localSheetId="1" hidden="1">{"Segment Report",#N/A,FALSE,"Reports"}</definedName>
    <definedName name="FlashDec" hidden="1">{"Segment Report",#N/A,FALSE,"Reports"}</definedName>
    <definedName name="FULLDATERANGE">[7]Month!$B$1:$I$17</definedName>
    <definedName name="fyukjfhk" localSheetId="2" hidden="1">{"A3-DivDirNWW_ClosedView",#N/A,FALSE,"A3-DivDirNWW";#N/A,#N/A,FALSE,"A4-DivDirNWW";#N/A,#N/A,FALSE,"B1-Co&amp;RegSum";#N/A,#N/A,FALSE,"C5-NWWRegView";#N/A,#N/A,FALSE,"H2-DivDirs2";#N/A,#N/A,FALSE,"C4-NorPro"}</definedName>
    <definedName name="fyukjfhk" localSheetId="1" hidden="1">{"A3-DivDirNWW_ClosedView",#N/A,FALSE,"A3-DivDirNWW";#N/A,#N/A,FALSE,"A4-DivDirNWW";#N/A,#N/A,FALSE,"B1-Co&amp;RegSum";#N/A,#N/A,FALSE,"C5-NWWRegView";#N/A,#N/A,FALSE,"H2-DivDirs2";#N/A,#N/A,FALSE,"C4-NorPro"}</definedName>
    <definedName name="fyukjfhk" hidden="1">{"A3-DivDirNWW_ClosedView",#N/A,FALSE,"A3-DivDirNWW";#N/A,#N/A,FALSE,"A4-DivDirNWW";#N/A,#N/A,FALSE,"B1-Co&amp;RegSum";#N/A,#N/A,FALSE,"C5-NWWRegView";#N/A,#N/A,FALSE,"H2-DivDirs2";#N/A,#N/A,FALSE,"C4-NorPro"}</definedName>
    <definedName name="g" localSheetId="2" hidden="1">{#N/A,#N/A,FALSE,"Assessment";#N/A,#N/A,FALSE,"Staffing";#N/A,#N/A,FALSE,"Hires";#N/A,#N/A,FALSE,"Assumptions"}</definedName>
    <definedName name="g" localSheetId="1" hidden="1">{#N/A,#N/A,FALSE,"Assessment";#N/A,#N/A,FALSE,"Staffing";#N/A,#N/A,FALSE,"Hires";#N/A,#N/A,FALSE,"Assumptions"}</definedName>
    <definedName name="g" hidden="1">{#N/A,#N/A,FALSE,"Assessment";#N/A,#N/A,FALSE,"Staffing";#N/A,#N/A,FALSE,"Hires";#N/A,#N/A,FALSE,"Assumptions"}</definedName>
    <definedName name="gggg" localSheetId="2" hidden="1">{#N/A,#N/A,FALSE,"Assessment";#N/A,#N/A,FALSE,"Staffing";#N/A,#N/A,FALSE,"Hires";#N/A,#N/A,FALSE,"Assumptions"}</definedName>
    <definedName name="gggg" localSheetId="1" hidden="1">{#N/A,#N/A,FALSE,"Assessment";#N/A,#N/A,FALSE,"Staffing";#N/A,#N/A,FALSE,"Hires";#N/A,#N/A,FALSE,"Assumptions"}</definedName>
    <definedName name="gggg" hidden="1">{#N/A,#N/A,FALSE,"Assessment";#N/A,#N/A,FALSE,"Staffing";#N/A,#N/A,FALSE,"Hires";#N/A,#N/A,FALSE,"Assumptions"}</definedName>
    <definedName name="ghfjkh" localSheetId="2" hidden="1">{#N/A,#N/A,FALSE,"D9-NWWG";#N/A,#N/A,FALSE,"F2-WMG";#N/A,#N/A,FALSE,"F3-WWMG"}</definedName>
    <definedName name="ghfjkh" localSheetId="1" hidden="1">{#N/A,#N/A,FALSE,"D9-NWWG";#N/A,#N/A,FALSE,"F2-WMG";#N/A,#N/A,FALSE,"F3-WWMG"}</definedName>
    <definedName name="ghfjkh" hidden="1">{#N/A,#N/A,FALSE,"D9-NWWG";#N/A,#N/A,FALSE,"F2-WMG";#N/A,#N/A,FALSE,"F3-WWMG"}</definedName>
    <definedName name="H_1" localSheetId="2" hidden="1">'[11]Principal Statement'!#REF!</definedName>
    <definedName name="H_1" localSheetId="1" hidden="1">'[11]Principal Statement'!#REF!</definedName>
    <definedName name="H_1" hidden="1">'[11]Principal Statement'!#REF!</definedName>
    <definedName name="H_2" localSheetId="2" hidden="1">'[11]Principal Statement'!#REF!</definedName>
    <definedName name="H_2" localSheetId="1" hidden="1">'[11]Principal Statement'!#REF!</definedName>
    <definedName name="H_2" hidden="1">'[11]Principal Statement'!#REF!</definedName>
    <definedName name="H_3" localSheetId="2" hidden="1">'[11]Principal Statement'!#REF!</definedName>
    <definedName name="H_3" localSheetId="1" hidden="1">'[11]Principal Statement'!#REF!</definedName>
    <definedName name="H_3" hidden="1">'[11]Principal Statement'!#REF!</definedName>
    <definedName name="H_4" localSheetId="2" hidden="1">'[11]Principal Statement'!#REF!</definedName>
    <definedName name="H_4" localSheetId="1" hidden="1">'[11]Principal Statement'!#REF!</definedName>
    <definedName name="H_4" hidden="1">'[11]Principal Statement'!#REF!</definedName>
    <definedName name="H_5" localSheetId="2" hidden="1">'[11]Principal Statement'!#REF!</definedName>
    <definedName name="H_5" localSheetId="1" hidden="1">'[11]Principal Statement'!#REF!</definedName>
    <definedName name="H_5" hidden="1">'[11]Principal Statement'!#REF!</definedName>
    <definedName name="H_6" localSheetId="2" hidden="1">'[16]Principal Statement'!#REF!</definedName>
    <definedName name="H_6" localSheetId="1" hidden="1">'[16]Principal Statement'!#REF!</definedName>
    <definedName name="H_6" hidden="1">'[16]Principal Statement'!#REF!</definedName>
    <definedName name="H_AI1" localSheetId="2" hidden="1">#REF!</definedName>
    <definedName name="H_AI1" localSheetId="1" hidden="1">#REF!</definedName>
    <definedName name="H_AI1" hidden="1">#REF!</definedName>
    <definedName name="H_AI2" localSheetId="2" hidden="1">#REF!</definedName>
    <definedName name="H_AI2" localSheetId="1" hidden="1">#REF!</definedName>
    <definedName name="H_AI2" hidden="1">#REF!</definedName>
    <definedName name="H_AI3" localSheetId="2" hidden="1">#REF!</definedName>
    <definedName name="H_AI3" localSheetId="1" hidden="1">#REF!</definedName>
    <definedName name="H_AI3" hidden="1">#REF!</definedName>
    <definedName name="hData">OFFSET('[4]&gt;5 Ml Wholesale'!$B$2,0,4,1,COUNTA('[4]&gt;5 Ml Wholesale'!$2:$2)-3)</definedName>
    <definedName name="Heat_Admin">[14]Admin!$I$204</definedName>
    <definedName name="Heat_Drink">[14]Drinking!$I$304</definedName>
    <definedName name="Heat_Sewage">[14]Sewage!$I$201</definedName>
    <definedName name="help" localSheetId="2" hidden="1">{"Unmeasured Segmentation",#N/A,FALSE,"A"}</definedName>
    <definedName name="help" localSheetId="1" hidden="1">{"Unmeasured Segmentation",#N/A,FALSE,"A"}</definedName>
    <definedName name="help" hidden="1">{"Unmeasured Segmentation",#N/A,FALSE,"A"}</definedName>
    <definedName name="HELPID" hidden="1">[17]Data!$B$58:$B$58</definedName>
    <definedName name="hg" localSheetId="2" hidden="1">{#N/A,#N/A,FALSE,"Assessment";#N/A,#N/A,FALSE,"Staffing";#N/A,#N/A,FALSE,"Hires";#N/A,#N/A,FALSE,"Assumptions"}</definedName>
    <definedName name="hg" localSheetId="1" hidden="1">{#N/A,#N/A,FALSE,"Assessment";#N/A,#N/A,FALSE,"Staffing";#N/A,#N/A,FALSE,"Hires";#N/A,#N/A,FALSE,"Assumptions"}</definedName>
    <definedName name="hg" hidden="1">{#N/A,#N/A,FALSE,"Assessment";#N/A,#N/A,FALSE,"Staffing";#N/A,#N/A,FALSE,"Hires";#N/A,#N/A,FALSE,"Assumptions"}</definedName>
    <definedName name="hgd" localSheetId="2" hidden="1">{"K1-Overview1",#N/A,FALSE,"K1-Overview";"K1-Overview2",#N/A,FALSE,"K1-Overview";"K1-Overview3 BUD &amp; CUR",#N/A,FALSE,"K1-Overview"}</definedName>
    <definedName name="hgd" localSheetId="1" hidden="1">{"K1-Overview1",#N/A,FALSE,"K1-Overview";"K1-Overview2",#N/A,FALSE,"K1-Overview";"K1-Overview3 BUD &amp; CUR",#N/A,FALSE,"K1-Overview"}</definedName>
    <definedName name="hgd" hidden="1">{"K1-Overview1",#N/A,FALSE,"K1-Overview";"K1-Overview2",#N/A,FALSE,"K1-Overview";"K1-Overview3 BUD &amp; CUR",#N/A,FALSE,"K1-Overview"}</definedName>
    <definedName name="hhhh" localSheetId="2" hidden="1">{#N/A,#N/A,FALSE,"Assessment";#N/A,#N/A,FALSE,"Staffing";#N/A,#N/A,FALSE,"Hires";#N/A,#N/A,FALSE,"Assumptions"}</definedName>
    <definedName name="hhhh" localSheetId="1" hidden="1">{#N/A,#N/A,FALSE,"Assessment";#N/A,#N/A,FALSE,"Staffing";#N/A,#N/A,FALSE,"Hires";#N/A,#N/A,FALSE,"Assumptions"}</definedName>
    <definedName name="hhhh" hidden="1">{#N/A,#N/A,FALSE,"Assessment";#N/A,#N/A,FALSE,"Staffing";#N/A,#N/A,FALSE,"Hires";#N/A,#N/A,FALSE,"Assumptions"}</definedName>
    <definedName name="Holiday">'[18]RR14 Comparison'!$O$1:$T$1</definedName>
    <definedName name="home1" localSheetId="2" hidden="1">{#N/A,#N/A,FALSE,"Assessment";#N/A,#N/A,FALSE,"Staffing";#N/A,#N/A,FALSE,"Hires";#N/A,#N/A,FALSE,"Assumptions"}</definedName>
    <definedName name="home1" localSheetId="1" hidden="1">{#N/A,#N/A,FALSE,"Assessment";#N/A,#N/A,FALSE,"Staffing";#N/A,#N/A,FALSE,"Hires";#N/A,#N/A,FALSE,"Assumptions"}</definedName>
    <definedName name="home1" hidden="1">{#N/A,#N/A,FALSE,"Assessment";#N/A,#N/A,FALSE,"Staffing";#N/A,#N/A,FALSE,"Hires";#N/A,#N/A,FALSE,"Assumptions"}</definedName>
    <definedName name="HOMFE" localSheetId="2" hidden="1">{#N/A,#N/A,FALSE,"Assessment";#N/A,#N/A,FALSE,"Staffing";#N/A,#N/A,FALSE,"Hires";#N/A,#N/A,FALSE,"Assumptions"}</definedName>
    <definedName name="HOMFE" localSheetId="1" hidden="1">{#N/A,#N/A,FALSE,"Assessment";#N/A,#N/A,FALSE,"Staffing";#N/A,#N/A,FALSE,"Hires";#N/A,#N/A,FALSE,"Assumptions"}</definedName>
    <definedName name="HOMFE" hidden="1">{#N/A,#N/A,FALSE,"Assessment";#N/A,#N/A,FALSE,"Staffing";#N/A,#N/A,FALSE,"Hires";#N/A,#N/A,FALSE,"Assumptions"}</definedName>
    <definedName name="homfe1" localSheetId="2" hidden="1">{#N/A,#N/A,FALSE,"Assessment";#N/A,#N/A,FALSE,"Staffing";#N/A,#N/A,FALSE,"Hires";#N/A,#N/A,FALSE,"Assumptions"}</definedName>
    <definedName name="homfe1" localSheetId="1" hidden="1">{#N/A,#N/A,FALSE,"Assessment";#N/A,#N/A,FALSE,"Staffing";#N/A,#N/A,FALSE,"Hires";#N/A,#N/A,FALSE,"Assumptions"}</definedName>
    <definedName name="homfe1" hidden="1">{#N/A,#N/A,FALSE,"Assessment";#N/A,#N/A,FALSE,"Staffing";#N/A,#N/A,FALSE,"Hires";#N/A,#N/A,FALSE,"Assumptions"}</definedName>
    <definedName name="Integrated_2015">'[8]WRMP Values'!$A$100:$L$117</definedName>
    <definedName name="Interest" localSheetId="2" hidden="1">{#N/A,#N/A,FALSE,"End Cash";#N/A,#N/A,FALSE,"AVG";#N/A,#N/A,FALSE,"Adj to Avg";#N/A,#N/A,FALSE,"Adjusted Average";#N/A,#N/A,FALSE,"Rates";#N/A,#N/A,FALSE,"P&amp;L Interest";#N/A,#N/A,FALSE,"Cash Interest"}</definedName>
    <definedName name="Interest" localSheetId="1" hidden="1">{#N/A,#N/A,FALSE,"End Cash";#N/A,#N/A,FALSE,"AVG";#N/A,#N/A,FALSE,"Adj to Avg";#N/A,#N/A,FALSE,"Adjusted Average";#N/A,#N/A,FALSE,"Rates";#N/A,#N/A,FALSE,"P&amp;L Interest";#N/A,#N/A,FALSE,"Cash Interest"}</definedName>
    <definedName name="Interest" hidden="1">{#N/A,#N/A,FALSE,"End Cash";#N/A,#N/A,FALSE,"AVG";#N/A,#N/A,FALSE,"Adj to Avg";#N/A,#N/A,FALSE,"Adjusted Average";#N/A,#N/A,FALSE,"Rates";#N/A,#N/A,FALSE,"P&amp;L Interest";#N/A,#N/A,FALSE,"Cash Interest"}</definedName>
    <definedName name="Interval">'[8]Cover Sheet'!$X$4:$X$6</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ne_return_reference" localSheetId="2">OFFSET(#REF!,1,0,COUNTA(#REF!),1)</definedName>
    <definedName name="June_return_reference" localSheetId="1">OFFSET(#REF!,1,0,COUNTA(#REF!),1)</definedName>
    <definedName name="June_return_reference">OFFSET(#REF!,1,0,COUNTA(#REF!),1)</definedName>
    <definedName name="june_return_table_lookup">OFFSET([6]Reference!$C$1,0,0,COUNTA([6]Reference!$A:$A),3)</definedName>
    <definedName name="kj" localSheetId="2" hidden="1">{#N/A,#N/A,FALSE,"Assessment";#N/A,#N/A,FALSE,"Staffing";#N/A,#N/A,FALSE,"Hires";#N/A,#N/A,FALSE,"Assumptions"}</definedName>
    <definedName name="kj" localSheetId="1" hidden="1">{#N/A,#N/A,FALSE,"Assessment";#N/A,#N/A,FALSE,"Staffing";#N/A,#N/A,FALSE,"Hires";#N/A,#N/A,FALSE,"Assumptions"}</definedName>
    <definedName name="kj" hidden="1">{#N/A,#N/A,FALSE,"Assessment";#N/A,#N/A,FALSE,"Staffing";#N/A,#N/A,FALSE,"Hires";#N/A,#N/A,FALSE,"Assumptions"}</definedName>
    <definedName name="kjlllll" localSheetId="2" hidden="1">{#N/A,#N/A,FALSE,"Assessment";#N/A,#N/A,FALSE,"Staffing";#N/A,#N/A,FALSE,"Hires";#N/A,#N/A,FALSE,"Assumptions"}</definedName>
    <definedName name="kjlllll" localSheetId="1" hidden="1">{#N/A,#N/A,FALSE,"Assessment";#N/A,#N/A,FALSE,"Staffing";#N/A,#N/A,FALSE,"Hires";#N/A,#N/A,FALSE,"Assumptions"}</definedName>
    <definedName name="kjlllll" hidden="1">{#N/A,#N/A,FALSE,"Assessment";#N/A,#N/A,FALSE,"Staffing";#N/A,#N/A,FALSE,"Hires";#N/A,#N/A,FALSE,"Assumptions"}</definedName>
    <definedName name="KKK" localSheetId="2" hidden="1">{#N/A,#N/A,FALSE,"Assessment";#N/A,#N/A,FALSE,"Staffing";#N/A,#N/A,FALSE,"Hires";#N/A,#N/A,FALSE,"Assumptions"}</definedName>
    <definedName name="KKK" localSheetId="1" hidden="1">{#N/A,#N/A,FALSE,"Assessment";#N/A,#N/A,FALSE,"Staffing";#N/A,#N/A,FALSE,"Hires";#N/A,#N/A,FALSE,"Assumptions"}</definedName>
    <definedName name="KKK" hidden="1">{#N/A,#N/A,FALSE,"Assessment";#N/A,#N/A,FALSE,"Staffing";#N/A,#N/A,FALSE,"Hires";#N/A,#N/A,FALSE,"Assumptions"}</definedName>
    <definedName name="kkkk" localSheetId="2" hidden="1">{#N/A,#N/A,FALSE,"Assessment";#N/A,#N/A,FALSE,"Staffing";#N/A,#N/A,FALSE,"Hires";#N/A,#N/A,FALSE,"Assumptions"}</definedName>
    <definedName name="kkkk" localSheetId="1" hidden="1">{#N/A,#N/A,FALSE,"Assessment";#N/A,#N/A,FALSE,"Staffing";#N/A,#N/A,FALSE,"Hires";#N/A,#N/A,FALSE,"Assumptions"}</definedName>
    <definedName name="kkkk" hidden="1">{#N/A,#N/A,FALSE,"Assessment";#N/A,#N/A,FALSE,"Staffing";#N/A,#N/A,FALSE,"Hires";#N/A,#N/A,FALSE,"Assumptions"}</definedName>
    <definedName name="ListOffset" hidden="1">1</definedName>
    <definedName name="lll" localSheetId="2" hidden="1">{#N/A,#N/A,FALSE,"Assessment";#N/A,#N/A,FALSE,"Staffing";#N/A,#N/A,FALSE,"Hires";#N/A,#N/A,FALSE,"Assumptions"}</definedName>
    <definedName name="lll" localSheetId="1" hidden="1">{#N/A,#N/A,FALSE,"Assessment";#N/A,#N/A,FALSE,"Staffing";#N/A,#N/A,FALSE,"Hires";#N/A,#N/A,FALSE,"Assumptions"}</definedName>
    <definedName name="lll" hidden="1">{#N/A,#N/A,FALSE,"Assessment";#N/A,#N/A,FALSE,"Staffing";#N/A,#N/A,FALSE,"Hires";#N/A,#N/A,FALSE,"Assumptions"}</definedName>
    <definedName name="lynne" localSheetId="2" hidden="1">{#N/A,#N/A,FALSE,"Assessment";#N/A,#N/A,FALSE,"Staffing";#N/A,#N/A,FALSE,"Hires";#N/A,#N/A,FALSE,"Assumptions"}</definedName>
    <definedName name="lynne" localSheetId="1" hidden="1">{#N/A,#N/A,FALSE,"Assessment";#N/A,#N/A,FALSE,"Staffing";#N/A,#N/A,FALSE,"Hires";#N/A,#N/A,FALSE,"Assumptions"}</definedName>
    <definedName name="lynne" hidden="1">{#N/A,#N/A,FALSE,"Assessment";#N/A,#N/A,FALSE,"Staffing";#N/A,#N/A,FALSE,"Hires";#N/A,#N/A,FALSE,"Assumptions"}</definedName>
    <definedName name="MASTERSUM">'[9]Master Summary'!$D$8:$AB$94</definedName>
    <definedName name="matt" localSheetId="2" hidden="1">{"C3-RegView   Board Report Data",#N/A,FALSE,"C3-RegView"}</definedName>
    <definedName name="matt" localSheetId="1" hidden="1">{"C3-RegView   Board Report Data",#N/A,FALSE,"C3-RegView"}</definedName>
    <definedName name="matt" hidden="1">{"C3-RegView   Board Report Data",#N/A,FALSE,"C3-RegView"}</definedName>
    <definedName name="matt1" localSheetId="2" hidden="1">{"K1-Overview1",#N/A,FALSE,"K1-Overview";"K1-Overview2",#N/A,FALSE,"K1-Overview";"K1-Overview3 BUD &amp; CUR",#N/A,FALSE,"K1-Overview"}</definedName>
    <definedName name="matt1" localSheetId="1" hidden="1">{"K1-Overview1",#N/A,FALSE,"K1-Overview";"K1-Overview2",#N/A,FALSE,"K1-Overview";"K1-Overview3 BUD &amp; CUR",#N/A,FALSE,"K1-Overview"}</definedName>
    <definedName name="matt1" hidden="1">{"K1-Overview1",#N/A,FALSE,"K1-Overview";"K1-Overview2",#N/A,FALSE,"K1-Overview";"K1-Overview3 BUD &amp; CUR",#N/A,FALSE,"K1-Overview"}</definedName>
    <definedName name="matt10" localSheetId="2" hidden="1">{"C3-RegView   Board Report Data",#N/A,FALSE,"C3-RegView"}</definedName>
    <definedName name="matt10" localSheetId="1" hidden="1">{"C3-RegView   Board Report Data",#N/A,FALSE,"C3-RegView"}</definedName>
    <definedName name="matt10" hidden="1">{"C3-RegView   Board Report Data",#N/A,FALSE,"C3-RegView"}</definedName>
    <definedName name="matt100" localSheetId="2" hidden="1">{#N/A,#N/A,FALSE,"D9-NWWG";#N/A,#N/A,FALSE,"F2-WMG";#N/A,#N/A,FALSE,"F3-WWMG"}</definedName>
    <definedName name="matt100" localSheetId="1" hidden="1">{#N/A,#N/A,FALSE,"D9-NWWG";#N/A,#N/A,FALSE,"F2-WMG";#N/A,#N/A,FALSE,"F3-WWMG"}</definedName>
    <definedName name="matt100" hidden="1">{#N/A,#N/A,FALSE,"D9-NWWG";#N/A,#N/A,FALSE,"F2-WMG";#N/A,#N/A,FALSE,"F3-WWMG"}</definedName>
    <definedName name="matt101" localSheetId="2" hidden="1">{"A3-DivDirNWW_ClosedView",#N/A,FALSE,"A3-DivDirNWW";#N/A,#N/A,FALSE,"A4-DivDirNWW";#N/A,#N/A,FALSE,"B1-Co&amp;RegSum";#N/A,#N/A,FALSE,"C5-NWWRegView";#N/A,#N/A,FALSE,"H2-DivDirs2";#N/A,#N/A,FALSE,"C4-NorPro"}</definedName>
    <definedName name="matt101" localSheetId="1" hidden="1">{"A3-DivDirNWW_ClosedView",#N/A,FALSE,"A3-DivDirNWW";#N/A,#N/A,FALSE,"A4-DivDirNWW";#N/A,#N/A,FALSE,"B1-Co&amp;RegSum";#N/A,#N/A,FALSE,"C5-NWWRegView";#N/A,#N/A,FALSE,"H2-DivDirs2";#N/A,#N/A,FALSE,"C4-NorPro"}</definedName>
    <definedName name="matt101" hidden="1">{"A3-DivDirNWW_ClosedView",#N/A,FALSE,"A3-DivDirNWW";#N/A,#N/A,FALSE,"A4-DivDirNWW";#N/A,#N/A,FALSE,"B1-Co&amp;RegSum";#N/A,#N/A,FALSE,"C5-NWWRegView";#N/A,#N/A,FALSE,"H2-DivDirs2";#N/A,#N/A,FALSE,"C4-NorPro"}</definedName>
    <definedName name="matt102" localSheetId="2" hidden="1">{"K1-Overview1",#N/A,FALSE,"K1-Overview";"K1-Overview2",#N/A,FALSE,"K1-Overview";"K1-Overview3 BUD &amp; CUR",#N/A,FALSE,"K1-Overview"}</definedName>
    <definedName name="matt102" localSheetId="1" hidden="1">{"K1-Overview1",#N/A,FALSE,"K1-Overview";"K1-Overview2",#N/A,FALSE,"K1-Overview";"K1-Overview3 BUD &amp; CUR",#N/A,FALSE,"K1-Overview"}</definedName>
    <definedName name="matt102" hidden="1">{"K1-Overview1",#N/A,FALSE,"K1-Overview";"K1-Overview2",#N/A,FALSE,"K1-Overview";"K1-Overview3 BUD &amp; CUR",#N/A,FALSE,"K1-Overview"}</definedName>
    <definedName name="matt103" localSheetId="2" hidden="1">{"C3-RegView   Board Report Data",#N/A,FALSE,"C3-RegView"}</definedName>
    <definedName name="matt103" localSheetId="1" hidden="1">{"C3-RegView   Board Report Data",#N/A,FALSE,"C3-RegView"}</definedName>
    <definedName name="matt103" hidden="1">{"C3-RegView   Board Report Data",#N/A,FALSE,"C3-RegView"}</definedName>
    <definedName name="matt104" localSheetId="2" hidden="1">{"Segment Report",#N/A,FALSE,"Reports"}</definedName>
    <definedName name="matt104" localSheetId="1" hidden="1">{"Segment Report",#N/A,FALSE,"Reports"}</definedName>
    <definedName name="matt104" hidden="1">{"Segment Report",#N/A,FALSE,"Reports"}</definedName>
    <definedName name="matt11"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11"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1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12" localSheetId="2" hidden="1">{#N/A,#N/A,FALSE,"D9-NWWG";#N/A,#N/A,FALSE,"F2-WMG";#N/A,#N/A,FALSE,"F3-WWMG"}</definedName>
    <definedName name="matt12" localSheetId="1" hidden="1">{#N/A,#N/A,FALSE,"D9-NWWG";#N/A,#N/A,FALSE,"F2-WMG";#N/A,#N/A,FALSE,"F3-WWMG"}</definedName>
    <definedName name="matt12" hidden="1">{#N/A,#N/A,FALSE,"D9-NWWG";#N/A,#N/A,FALSE,"F2-WMG";#N/A,#N/A,FALSE,"F3-WWMG"}</definedName>
    <definedName name="matt13" localSheetId="2" hidden="1">{"A3-DivDirNWW_ClosedView",#N/A,FALSE,"A3-DivDirNWW";#N/A,#N/A,FALSE,"A4-DivDirNWW";#N/A,#N/A,FALSE,"B1-Co&amp;RegSum";#N/A,#N/A,FALSE,"C5-NWWRegView";#N/A,#N/A,FALSE,"H2-DivDirs2";#N/A,#N/A,FALSE,"C4-NorPro"}</definedName>
    <definedName name="matt13" localSheetId="1" hidden="1">{"A3-DivDirNWW_ClosedView",#N/A,FALSE,"A3-DivDirNWW";#N/A,#N/A,FALSE,"A4-DivDirNWW";#N/A,#N/A,FALSE,"B1-Co&amp;RegSum";#N/A,#N/A,FALSE,"C5-NWWRegView";#N/A,#N/A,FALSE,"H2-DivDirs2";#N/A,#N/A,FALSE,"C4-NorPro"}</definedName>
    <definedName name="matt13" hidden="1">{"A3-DivDirNWW_ClosedView",#N/A,FALSE,"A3-DivDirNWW";#N/A,#N/A,FALSE,"A4-DivDirNWW";#N/A,#N/A,FALSE,"B1-Co&amp;RegSum";#N/A,#N/A,FALSE,"C5-NWWRegView";#N/A,#N/A,FALSE,"H2-DivDirs2";#N/A,#N/A,FALSE,"C4-NorPro"}</definedName>
    <definedName name="matt14" localSheetId="2" hidden="1">{"K1-Overview1",#N/A,FALSE,"K1-Overview";"K1-Overview2",#N/A,FALSE,"K1-Overview";"K1-Overview3 BUD &amp; CUR",#N/A,FALSE,"K1-Overview"}</definedName>
    <definedName name="matt14" localSheetId="1" hidden="1">{"K1-Overview1",#N/A,FALSE,"K1-Overview";"K1-Overview2",#N/A,FALSE,"K1-Overview";"K1-Overview3 BUD &amp; CUR",#N/A,FALSE,"K1-Overview"}</definedName>
    <definedName name="matt14" hidden="1">{"K1-Overview1",#N/A,FALSE,"K1-Overview";"K1-Overview2",#N/A,FALSE,"K1-Overview";"K1-Overview3 BUD &amp; CUR",#N/A,FALSE,"K1-Overview"}</definedName>
    <definedName name="matt15" localSheetId="2" hidden="1">{"C3-RegView   Board Report Data",#N/A,FALSE,"C3-RegView"}</definedName>
    <definedName name="matt15" localSheetId="1" hidden="1">{"C3-RegView   Board Report Data",#N/A,FALSE,"C3-RegView"}</definedName>
    <definedName name="matt15" hidden="1">{"C3-RegView   Board Report Data",#N/A,FALSE,"C3-RegView"}</definedName>
    <definedName name="Matt1502" localSheetId="2" hidden="1">{"Segment Report",#N/A,FALSE,"Reports"}</definedName>
    <definedName name="Matt1502" localSheetId="1" hidden="1">{"Segment Report",#N/A,FALSE,"Reports"}</definedName>
    <definedName name="Matt1502" hidden="1">{"Segment Report",#N/A,FALSE,"Reports"}</definedName>
    <definedName name="matt16" localSheetId="2" hidden="1">{"Segment Report",#N/A,FALSE,"Reports"}</definedName>
    <definedName name="matt16" localSheetId="1" hidden="1">{"Segment Report",#N/A,FALSE,"Reports"}</definedName>
    <definedName name="matt16" hidden="1">{"Segment Report",#N/A,FALSE,"Reports"}</definedName>
    <definedName name="matt2" localSheetId="2" hidden="1">{"C3-RegView   Board Report Data",#N/A,FALSE,"C3-RegView"}</definedName>
    <definedName name="matt2" localSheetId="1" hidden="1">{"C3-RegView   Board Report Data",#N/A,FALSE,"C3-RegView"}</definedName>
    <definedName name="matt2" hidden="1">{"C3-RegView   Board Report Data",#N/A,FALSE,"C3-RegView"}</definedName>
    <definedName name="matt3" localSheetId="2" hidden="1">{"Segment Report",#N/A,FALSE,"Reports"}</definedName>
    <definedName name="matt3" localSheetId="1" hidden="1">{"Segment Report",#N/A,FALSE,"Reports"}</definedName>
    <definedName name="matt3" hidden="1">{"Segment Report",#N/A,FALSE,"Reports"}</definedName>
    <definedName name="mATT500"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500"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500"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501" localSheetId="2" hidden="1">{"Segment Report",#N/A,FALSE,"Reports"}</definedName>
    <definedName name="MATT501" localSheetId="1" hidden="1">{"Segment Report",#N/A,FALSE,"Reports"}</definedName>
    <definedName name="MATT501" hidden="1">{"Segment Report",#N/A,FALSE,"Reports"}</definedName>
    <definedName name="MATT502" localSheetId="2" hidden="1">{"Segment Report",#N/A,FALSE,"Reports"}</definedName>
    <definedName name="MATT502" localSheetId="1" hidden="1">{"Segment Report",#N/A,FALSE,"Reports"}</definedName>
    <definedName name="MATT502" hidden="1">{"Segment Report",#N/A,FALSE,"Reports"}</definedName>
    <definedName name="MATT503" localSheetId="2" hidden="1">{"Segment Report",#N/A,FALSE,"Reports"}</definedName>
    <definedName name="MATT503" localSheetId="1" hidden="1">{"Segment Report",#N/A,FALSE,"Reports"}</definedName>
    <definedName name="MATT503" hidden="1">{"Segment Report",#N/A,FALSE,"Reports"}</definedName>
    <definedName name="matt99"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99"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99"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MM" localSheetId="2" hidden="1">{"Segment Report",#N/A,FALSE,"Reports"}</definedName>
    <definedName name="MMM" localSheetId="1" hidden="1">{"Segment Report",#N/A,FALSE,"Reports"}</definedName>
    <definedName name="MMM" hidden="1">{"Segment Report",#N/A,FALSE,"Reports"}</definedName>
    <definedName name="MONTHNO">'[7]Existing Asset'!$B$5</definedName>
    <definedName name="MONTHSTODATE">[7]Month!$J$3:$J$17</definedName>
    <definedName name="NEden_2015">'[8]WRMP Values'!$A$80:$L$97</definedName>
    <definedName name="NETWORK" localSheetId="2" hidden="1">{"Segment Report",#N/A,FALSE,"Reports"}</definedName>
    <definedName name="NETWORK" localSheetId="1" hidden="1">{"Segment Report",#N/A,FALSE,"Reports"}</definedName>
    <definedName name="NETWORK" hidden="1">{"Segment Report",#N/A,FALSE,"Reports"}</definedName>
    <definedName name="nnn" localSheetId="2" hidden="1">{#N/A,#N/A,FALSE,"Assessment";#N/A,#N/A,FALSE,"Staffing";#N/A,#N/A,FALSE,"Hires";#N/A,#N/A,FALSE,"Assumptions"}</definedName>
    <definedName name="nnn" localSheetId="1" hidden="1">{#N/A,#N/A,FALSE,"Assessment";#N/A,#N/A,FALSE,"Staffing";#N/A,#N/A,FALSE,"Hires";#N/A,#N/A,FALSE,"Assumptions"}</definedName>
    <definedName name="nnn" hidden="1">{#N/A,#N/A,FALSE,"Assessment";#N/A,#N/A,FALSE,"Staffing";#N/A,#N/A,FALSE,"Hires";#N/A,#N/A,FALSE,"Assumptions"}</definedName>
    <definedName name="OpexInputs">"Input!$T$2:$AF$2"</definedName>
    <definedName name="Output_Biogas_CHP1">[14]Outputs!$V$235</definedName>
    <definedName name="Output_Biogas_CHP2">[14]Outputs!$V$236</definedName>
    <definedName name="Output_Drink_Indirect_DG">[14]Outputs!$V$37</definedName>
    <definedName name="Output_Sewage_Deduc_DG">[14]Outputs!$W$180</definedName>
    <definedName name="Output_Sewage_Indirect_DG">[14]Outputs!$V$120</definedName>
    <definedName name="Output_Sludge_Deduc_DG">[14]Outputs!$W$257</definedName>
    <definedName name="Output_Sludge_Indirect_DG">[14]Outputs!$V$187</definedName>
    <definedName name="Pal_Workbook_GUID" hidden="1">"1B42GPBXX1LUSALYK7C7VKKV"</definedName>
    <definedName name="population">'[8]POP Data'!$34:$427</definedName>
    <definedName name="PRNT_" localSheetId="2" hidden="1">'[11]Principal Statement'!#REF!</definedName>
    <definedName name="PRNT_" localSheetId="1" hidden="1">'[11]Principal Statement'!#REF!</definedName>
    <definedName name="PRNT_" hidden="1">'[11]Principal Statement'!#REF!</definedName>
    <definedName name="PRNT_1.005" localSheetId="2" hidden="1">'[11]Principal Statement'!#REF!</definedName>
    <definedName name="PRNT_1.005" localSheetId="1" hidden="1">'[11]Principal Statement'!#REF!</definedName>
    <definedName name="PRNT_1.005" hidden="1">'[11]Principal Statement'!#REF!</definedName>
    <definedName name="PRNT_1.006" localSheetId="2" hidden="1">'[11]Principal Statement'!#REF!</definedName>
    <definedName name="PRNT_1.006" localSheetId="1" hidden="1">'[11]Principal Statement'!#REF!</definedName>
    <definedName name="PRNT_1.006" hidden="1">'[11]Principal Statement'!#REF!</definedName>
    <definedName name="PRNT_1.007" localSheetId="2" hidden="1">'[11]Principal Statement'!#REF!</definedName>
    <definedName name="PRNT_1.007" localSheetId="1" hidden="1">'[11]Principal Statement'!#REF!</definedName>
    <definedName name="PRNT_1.007" hidden="1">'[11]Principal Statement'!#REF!</definedName>
    <definedName name="PRNT_1.008" localSheetId="2" hidden="1">'[11]Principal Statement'!#REF!</definedName>
    <definedName name="PRNT_1.008" localSheetId="1" hidden="1">'[11]Principal Statement'!#REF!</definedName>
    <definedName name="PRNT_1.008" hidden="1">'[11]Principal Statement'!#REF!</definedName>
    <definedName name="PRNT_1.009" localSheetId="2" hidden="1">'[11]Principal Statement'!#REF!</definedName>
    <definedName name="PRNT_1.009" localSheetId="1" hidden="1">'[11]Principal Statement'!#REF!</definedName>
    <definedName name="PRNT_1.009" hidden="1">'[11]Principal Statement'!#REF!</definedName>
    <definedName name="PRNT_1.011" localSheetId="2" hidden="1">'[11]Principal Statement'!#REF!</definedName>
    <definedName name="PRNT_1.011" localSheetId="1" hidden="1">'[11]Principal Statement'!#REF!</definedName>
    <definedName name="PRNT_1.011" hidden="1">'[11]Principal Statement'!#REF!</definedName>
    <definedName name="PRNT_1.012" localSheetId="2" hidden="1">'[11]Principal Statement'!#REF!</definedName>
    <definedName name="PRNT_1.012" localSheetId="1" hidden="1">'[11]Principal Statement'!#REF!</definedName>
    <definedName name="PRNT_1.012" hidden="1">'[11]Principal Statement'!#REF!</definedName>
    <definedName name="PRNT_1.013" localSheetId="2" hidden="1">'[11]Principal Statement'!#REF!</definedName>
    <definedName name="PRNT_1.013" localSheetId="1" hidden="1">'[11]Principal Statement'!#REF!</definedName>
    <definedName name="PRNT_1.013" hidden="1">'[11]Principal Statement'!#REF!</definedName>
    <definedName name="PRNT_1.029" hidden="1">'[17]Principal Statement 05'!$B$66:$T$68</definedName>
    <definedName name="PRNT_1.047" hidden="1">'[17]Principal Statement 05'!$B$70:$T$78</definedName>
    <definedName name="PRNT_1.055" hidden="1">'[17]Principal Statement 05'!$B$80:$T$82</definedName>
    <definedName name="PRNT_1.057" hidden="1">'[17]Principal Statement 05'!$B$84:$T$86</definedName>
    <definedName name="PRNT_1.059" hidden="1">'[17]Principal Statement 05'!$B$88:$T$122</definedName>
    <definedName name="PRNT_1.093" hidden="1">'[17]Principal Statement 05'!$B$124:$T$182</definedName>
    <definedName name="PRNT_1.094" hidden="1">'[17]Principal Statement 05'!$B$126:$T$134</definedName>
    <definedName name="PRNT_1.102" hidden="1">'[17]Principal Statement 05'!$B$136:$T$157</definedName>
    <definedName name="PRNT_1.123" hidden="1">'[17]Principal Statement 05'!$B$159:$T$181</definedName>
    <definedName name="PRNT_1.145" hidden="1">'[17]Principal Statement 05'!$B$184:$T$200</definedName>
    <definedName name="PRNT_1.146" hidden="1">'[17]Principal Statement 05'!$B$186:$T$199</definedName>
    <definedName name="PRNT_1.159" hidden="1">'[17]Principal Statement 05'!$B$202:$T$208</definedName>
    <definedName name="PRNT_1.16" hidden="1">'[17]Principal Statement 05'!$B$204:$T$207</definedName>
    <definedName name="PRNT_1.163" hidden="1">'[17]Principal Statement 05'!$B$210:$T$214</definedName>
    <definedName name="PRNT_1.167" hidden="1">'[17]Principal Statement 05'!$B$216:$T$220</definedName>
    <definedName name="PRNT_1.191" hidden="1">'[17]Principal Statement 05'!$B$222:$T$224</definedName>
    <definedName name="PRNT_1.193" hidden="1">'[17]Principal Statement 05'!$B$232:$T$284</definedName>
    <definedName name="PRNT_2.005" localSheetId="2" hidden="1">'[11]Principal Statement'!#REF!</definedName>
    <definedName name="PRNT_2.005" localSheetId="1" hidden="1">'[11]Principal Statement'!#REF!</definedName>
    <definedName name="PRNT_2.005" hidden="1">'[11]Principal Statement'!#REF!</definedName>
    <definedName name="PRNT_2.006" localSheetId="2" hidden="1">'[11]Principal Statement'!#REF!</definedName>
    <definedName name="PRNT_2.006" localSheetId="1" hidden="1">'[11]Principal Statement'!#REF!</definedName>
    <definedName name="PRNT_2.006" hidden="1">'[11]Principal Statement'!#REF!</definedName>
    <definedName name="PRNT_2.007" localSheetId="2" hidden="1">'[11]Principal Statement'!#REF!</definedName>
    <definedName name="PRNT_2.007" localSheetId="1" hidden="1">'[11]Principal Statement'!#REF!</definedName>
    <definedName name="PRNT_2.007" hidden="1">'[11]Principal Statement'!#REF!</definedName>
    <definedName name="PRNT_2.008" localSheetId="2" hidden="1">'[11]Principal Statement'!#REF!</definedName>
    <definedName name="PRNT_2.008" localSheetId="1" hidden="1">'[11]Principal Statement'!#REF!</definedName>
    <definedName name="PRNT_2.008" hidden="1">'[11]Principal Statement'!#REF!</definedName>
    <definedName name="PRNT_2.009" localSheetId="2" hidden="1">'[11]Principal Statement'!#REF!</definedName>
    <definedName name="PRNT_2.009" localSheetId="1" hidden="1">'[11]Principal Statement'!#REF!</definedName>
    <definedName name="PRNT_2.009" hidden="1">'[11]Principal Statement'!#REF!</definedName>
    <definedName name="PRNT_2.011" localSheetId="2" hidden="1">'[11]Principal Statement'!#REF!</definedName>
    <definedName name="PRNT_2.011" localSheetId="1" hidden="1">'[11]Principal Statement'!#REF!</definedName>
    <definedName name="PRNT_2.011" hidden="1">'[11]Principal Statement'!#REF!</definedName>
    <definedName name="PRNT_2.012" localSheetId="2" hidden="1">'[11]Principal Statement'!#REF!</definedName>
    <definedName name="PRNT_2.012" localSheetId="1" hidden="1">'[11]Principal Statement'!#REF!</definedName>
    <definedName name="PRNT_2.012" hidden="1">'[11]Principal Statement'!#REF!</definedName>
    <definedName name="PRNT_2.014" localSheetId="2" hidden="1">'[11]Principal Statement'!#REF!</definedName>
    <definedName name="PRNT_2.014" localSheetId="1" hidden="1">'[11]Principal Statement'!#REF!</definedName>
    <definedName name="PRNT_2.014" hidden="1">'[11]Principal Statement'!#REF!</definedName>
    <definedName name="PRNT_2.033" hidden="1">'[17]Principal Statement 05'!$B$293:$T$300</definedName>
    <definedName name="PRNT_2.04" hidden="1">'[17]Principal Statement 05'!$B$303:$T$321</definedName>
    <definedName name="PRNT_2.041" hidden="1">'[17]Principal Statement 05'!$B$305:$T$306</definedName>
    <definedName name="PRNT_2.055" hidden="1">'[17]Principal Statement 05'!$B$308:$T$317</definedName>
    <definedName name="PRNT_2.064" hidden="1">'[17]Principal Statement 05'!$B$319:$T$320</definedName>
    <definedName name="PRNT_2.074" hidden="1">'[17]Principal Statement 05'!$B$323:$T$349</definedName>
    <definedName name="PRNT_2.1" hidden="1">'[17]Principal Statement 05'!$B$351:$T$353</definedName>
    <definedName name="PRNT_2.102" hidden="1">'[17]Principal Statement 05'!$B$355:$T$357</definedName>
    <definedName name="PRNT_2.104" hidden="1">'[17]Principal Statement 05'!$B$359:$T$392</definedName>
    <definedName name="PRNT_2.105" hidden="1">'[17]Principal Statement 05'!$B$361:$T$379</definedName>
    <definedName name="PRNT_2.123" hidden="1">'[17]Principal Statement 05'!$B$381:$T$391</definedName>
    <definedName name="PRNT_2.133" hidden="1">'[17]Principal Statement 05'!$B$394:$T$398</definedName>
    <definedName name="PRNT_2.134" hidden="1">'[17]Principal Statement 05'!$B$396:$T$397</definedName>
    <definedName name="PRNT_2.135" hidden="1">'[17]Principal Statement 05'!$B$400:$T$406</definedName>
    <definedName name="PRNT_2.141" hidden="1">'[17]Principal Statement 05'!$B$408:$T$422</definedName>
    <definedName name="PRNT_2.142" hidden="1">'[17]Principal Statement 05'!$B$410:$T$413</definedName>
    <definedName name="PRNT_2.175" hidden="1">'[17]Principal Statement 05'!$B$415:$T$421</definedName>
    <definedName name="PRNT_2.181" hidden="1">'[17]Principal Statement 05'!$B$424:$T$426</definedName>
    <definedName name="PRNT_2.183" hidden="1">'[17]Principal Statement 05'!$B$428:$T$480</definedName>
    <definedName name="PRNT_3.008" hidden="1">'[17]Principal Statement 05'!$B$493:$T$583</definedName>
    <definedName name="PRNT_3.027" localSheetId="2" hidden="1">'[11]Principal Statement'!#REF!</definedName>
    <definedName name="PRNT_3.027" localSheetId="1" hidden="1">'[11]Principal Statement'!#REF!</definedName>
    <definedName name="PRNT_3.027" hidden="1">'[11]Principal Statement'!#REF!</definedName>
    <definedName name="PRNT_3.028" localSheetId="2" hidden="1">'[11]Principal Statement'!#REF!</definedName>
    <definedName name="PRNT_3.028" localSheetId="1" hidden="1">'[11]Principal Statement'!#REF!</definedName>
    <definedName name="PRNT_3.028" hidden="1">'[11]Principal Statement'!#REF!</definedName>
    <definedName name="PRNT_3.029" localSheetId="2" hidden="1">'[11]Principal Statement'!#REF!</definedName>
    <definedName name="PRNT_3.029" localSheetId="1" hidden="1">'[11]Principal Statement'!#REF!</definedName>
    <definedName name="PRNT_3.029" hidden="1">'[11]Principal Statement'!#REF!</definedName>
    <definedName name="PRNT_3.031" localSheetId="2" hidden="1">'[11]Principal Statement'!#REF!</definedName>
    <definedName name="PRNT_3.031" localSheetId="1" hidden="1">'[11]Principal Statement'!#REF!</definedName>
    <definedName name="PRNT_3.031" hidden="1">'[11]Principal Statement'!#REF!</definedName>
    <definedName name="PRNT_3.098" hidden="1">'[17]Principal Statement 05'!$B$585:$T$602</definedName>
    <definedName name="PRNT_3.115" hidden="1">'[17]Principal Statement 05'!$B$604:$T$606</definedName>
    <definedName name="PRNT_3.117" hidden="1">'[17]Principal Statement 05'!$B$608:$T$620</definedName>
    <definedName name="PRNT_3.129" hidden="1">'[17]Principal Statement 05'!$B$623:$T$708</definedName>
    <definedName name="PRNT_3.13" hidden="1">'[17]Principal Statement 05'!$B$625:$T$703</definedName>
    <definedName name="PRNT_3.208" hidden="1">'[17]Principal Statement 05'!$B$710:$T$724</definedName>
    <definedName name="PRNT_3.222" hidden="1">'[17]Principal Statement 05'!$B$726:$T$727</definedName>
    <definedName name="PRNT_3.223" hidden="1">'[17]Principal Statement 05'!$B$729:$T$731</definedName>
    <definedName name="PRNT_3.225" hidden="1">'[17]Principal Statement 05'!$B$733:$T$736</definedName>
    <definedName name="PRNT_3.228" hidden="1">'[17]Principal Statement 05'!$B$738:$T$790</definedName>
    <definedName name="PRNT_4.004" localSheetId="2" hidden="1">'[11]Principal Statement'!#REF!</definedName>
    <definedName name="PRNT_4.004" localSheetId="1" hidden="1">'[11]Principal Statement'!#REF!</definedName>
    <definedName name="PRNT_4.004" hidden="1">'[11]Principal Statement'!#REF!</definedName>
    <definedName name="PRNT_4.007" hidden="1">'[17]Principal Statement 05'!$B$801:$T$859</definedName>
    <definedName name="PRNT_4.013" localSheetId="2" hidden="1">'[11]Principal Statement'!#REF!</definedName>
    <definedName name="PRNT_4.013" localSheetId="1" hidden="1">'[11]Principal Statement'!#REF!</definedName>
    <definedName name="PRNT_4.013" hidden="1">'[11]Principal Statement'!#REF!</definedName>
    <definedName name="PRNT_4.014" localSheetId="2" hidden="1">'[11]Principal Statement'!#REF!</definedName>
    <definedName name="PRNT_4.014" localSheetId="1" hidden="1">'[11]Principal Statement'!#REF!</definedName>
    <definedName name="PRNT_4.014" hidden="1">'[11]Principal Statement'!#REF!</definedName>
    <definedName name="PRNT_4.023" localSheetId="2" hidden="1">'[11]Principal Statement'!#REF!</definedName>
    <definedName name="PRNT_4.023" localSheetId="1" hidden="1">'[11]Principal Statement'!#REF!</definedName>
    <definedName name="PRNT_4.023" hidden="1">'[11]Principal Statement'!#REF!</definedName>
    <definedName name="PRNT_4.029" localSheetId="2" hidden="1">'[11]Principal Statement'!#REF!</definedName>
    <definedName name="PRNT_4.029" localSheetId="1" hidden="1">'[11]Principal Statement'!#REF!</definedName>
    <definedName name="PRNT_4.029" hidden="1">'[11]Principal Statement'!#REF!</definedName>
    <definedName name="PRNT_4.031" localSheetId="2" hidden="1">'[11]Principal Statement'!#REF!</definedName>
    <definedName name="PRNT_4.031" localSheetId="1" hidden="1">'[11]Principal Statement'!#REF!</definedName>
    <definedName name="PRNT_4.031" hidden="1">'[11]Principal Statement'!#REF!</definedName>
    <definedName name="PRNT_4.035" localSheetId="2" hidden="1">'[11]Principal Statement'!#REF!</definedName>
    <definedName name="PRNT_4.035" localSheetId="1" hidden="1">'[11]Principal Statement'!#REF!</definedName>
    <definedName name="PRNT_4.035" hidden="1">'[11]Principal Statement'!#REF!</definedName>
    <definedName name="PRNT_4.036" localSheetId="2" hidden="1">'[11]Principal Statement'!#REF!</definedName>
    <definedName name="PRNT_4.036" localSheetId="1" hidden="1">'[11]Principal Statement'!#REF!</definedName>
    <definedName name="PRNT_4.036" hidden="1">'[11]Principal Statement'!#REF!</definedName>
    <definedName name="PRNT_4.037" localSheetId="2" hidden="1">'[11]Principal Statement'!#REF!</definedName>
    <definedName name="PRNT_4.037" localSheetId="1" hidden="1">'[11]Principal Statement'!#REF!</definedName>
    <definedName name="PRNT_4.037" hidden="1">'[11]Principal Statement'!#REF!</definedName>
    <definedName name="PRNT_4.038" localSheetId="2" hidden="1">'[11]Principal Statement'!#REF!</definedName>
    <definedName name="PRNT_4.038" localSheetId="1" hidden="1">'[11]Principal Statement'!#REF!</definedName>
    <definedName name="PRNT_4.038" hidden="1">'[11]Principal Statement'!#REF!</definedName>
    <definedName name="PRNT_4.039" localSheetId="2" hidden="1">'[11]Principal Statement'!#REF!</definedName>
    <definedName name="PRNT_4.039" localSheetId="1" hidden="1">'[11]Principal Statement'!#REF!</definedName>
    <definedName name="PRNT_4.039" hidden="1">'[11]Principal Statement'!#REF!</definedName>
    <definedName name="PRNT_4.04" localSheetId="2" hidden="1">'[11]Principal Statement'!#REF!</definedName>
    <definedName name="PRNT_4.04" localSheetId="1" hidden="1">'[11]Principal Statement'!#REF!</definedName>
    <definedName name="PRNT_4.04" hidden="1">'[11]Principal Statement'!#REF!</definedName>
    <definedName name="PRNT_4.041" localSheetId="2" hidden="1">'[11]Principal Statement'!#REF!</definedName>
    <definedName name="PRNT_4.041" localSheetId="1" hidden="1">'[11]Principal Statement'!#REF!</definedName>
    <definedName name="PRNT_4.041" hidden="1">'[11]Principal Statement'!#REF!</definedName>
    <definedName name="PRNT_4.06" hidden="1">'[17]Principal Statement 05'!$B$861:$T$873</definedName>
    <definedName name="PRNT_4.072" hidden="1">'[17]Principal Statement 05'!$B$880:$T$901</definedName>
    <definedName name="PRNT_4.093" hidden="1">'[17]Principal Statement 05'!$B$904:$T$943</definedName>
    <definedName name="PRNT_4.094" hidden="1">'[17]Principal Statement 05'!$B$906:$T$935</definedName>
    <definedName name="PRNT_4.123" hidden="1">'[17]Principal Statement 05'!$B$937:$T$942</definedName>
    <definedName name="PRNT_4.128" hidden="1">'[17]Principal Statement 05'!$B$945:$T$948</definedName>
    <definedName name="PRNT_4.132" hidden="1">'[17]Principal Statement 05'!$B$950:$T$953</definedName>
    <definedName name="PRNT_4.136" hidden="1">'[17]Principal Statement 05'!$B$955:$T$957</definedName>
    <definedName name="PRNT_4.139" hidden="1">'[17]Principal Statement 05'!$B$959:$T$977</definedName>
    <definedName name="PRNT_4.14" hidden="1">'[17]Principal Statement 05'!$B$961:$T$963</definedName>
    <definedName name="PRNT_4.142" hidden="1">'[17]Principal Statement 05'!$B$965:$T$973</definedName>
    <definedName name="PRNT_4.15" hidden="1">'[17]Principal Statement 05'!$B$975:$T$976</definedName>
    <definedName name="PRNT_4.151" hidden="1">'[17]Principal Statement 05'!$B$979:$T$1024</definedName>
    <definedName name="PRNT_4.152" hidden="1">'[17]Principal Statement 05'!$B$981:$T$985</definedName>
    <definedName name="PRNT_4.156" hidden="1">'[17]Principal Statement 05'!$B$987:$T$988</definedName>
    <definedName name="PRNT_4.157" hidden="1">'[17]Principal Statement 05'!$B$990:$T$1012</definedName>
    <definedName name="PRNT_4.179" hidden="1">'[17]Principal Statement 05'!$B$1026:$T$1031</definedName>
    <definedName name="PRNT_4.185" hidden="1">'[17]Principal Statement 05'!$B$1033:$T$1034</definedName>
    <definedName name="PRNT_4.187" hidden="1">'[17]Principal Statement 05'!$B$1037:$T$1039</definedName>
    <definedName name="PRNT_4.189" hidden="1">'[17]Principal Statement 05'!$B$1041:$T$1093</definedName>
    <definedName name="PRNT_5.008" localSheetId="2" hidden="1">'[11]Principal Statement'!#REF!</definedName>
    <definedName name="PRNT_5.008" localSheetId="1" hidden="1">'[11]Principal Statement'!#REF!</definedName>
    <definedName name="PRNT_5.008" hidden="1">'[11]Principal Statement'!#REF!</definedName>
    <definedName name="PRNT_5.009" localSheetId="2" hidden="1">'[11]Principal Statement'!#REF!</definedName>
    <definedName name="PRNT_5.009" localSheetId="1" hidden="1">'[11]Principal Statement'!#REF!</definedName>
    <definedName name="PRNT_5.009" hidden="1">'[11]Principal Statement'!#REF!</definedName>
    <definedName name="PRNT_5.013" localSheetId="2" hidden="1">'[11]Principal Statement'!#REF!</definedName>
    <definedName name="PRNT_5.013" localSheetId="1" hidden="1">'[11]Principal Statement'!#REF!</definedName>
    <definedName name="PRNT_5.013" hidden="1">'[11]Principal Statement'!#REF!</definedName>
    <definedName name="PRNT_5.014" localSheetId="2" hidden="1">'[11]Principal Statement'!#REF!</definedName>
    <definedName name="PRNT_5.014" localSheetId="1" hidden="1">'[11]Principal Statement'!#REF!</definedName>
    <definedName name="PRNT_5.014" hidden="1">'[11]Principal Statement'!#REF!</definedName>
    <definedName name="PRNT_5.015" localSheetId="2" hidden="1">'[11]Principal Statement'!#REF!</definedName>
    <definedName name="PRNT_5.015" localSheetId="1" hidden="1">'[11]Principal Statement'!#REF!</definedName>
    <definedName name="PRNT_5.015" hidden="1">'[11]Principal Statement'!#REF!</definedName>
    <definedName name="PRNT_5.034" hidden="1">'[17]Principal Statement 05'!$B$1131:$T$1142</definedName>
    <definedName name="PRNT_5.045" hidden="1">'[17]Principal Statement 05'!$B$1144:$T$1158</definedName>
    <definedName name="PRNT_5.046" hidden="1">'[17]Principal Statement 05'!$B$1146:$T$1151</definedName>
    <definedName name="PRNT_5.051" hidden="1">'[17]Principal Statement 05'!$B$1153:$T$1157</definedName>
    <definedName name="PRNT_5.055" hidden="1">'[17]Principal Statement 05'!$B$1160:$T$1163</definedName>
    <definedName name="PRNT_5.058" hidden="1">'[17]Principal Statement 05'!$B$1165:$T$1169</definedName>
    <definedName name="PRNT_5.062" hidden="1">'[17]Principal Statement 05'!$B$1171:$T$1180</definedName>
    <definedName name="PRNT_5.063" hidden="1">'[17]Principal Statement 05'!$B$1182:$T$1193</definedName>
    <definedName name="PRNT_5.074" hidden="1">'[17]Principal Statement 05'!$B$1195:$T$1198</definedName>
    <definedName name="PRNT_5.077" hidden="1">'[17]Principal Statement 05'!$B$1200:$T$1246</definedName>
    <definedName name="PRNT_AIDEC" localSheetId="2" hidden="1">#REF!</definedName>
    <definedName name="PRNT_AIDEC" localSheetId="1" hidden="1">#REF!</definedName>
    <definedName name="PRNT_AIDEC" hidden="1">#REF!</definedName>
    <definedName name="PRNT_AIT1" localSheetId="2" hidden="1">#REF!</definedName>
    <definedName name="PRNT_AIT1" localSheetId="1" hidden="1">#REF!</definedName>
    <definedName name="PRNT_AIT1" hidden="1">#REF!</definedName>
    <definedName name="PRNT_AIT2" localSheetId="2" hidden="1">#REF!</definedName>
    <definedName name="PRNT_AIT2" localSheetId="1" hidden="1">#REF!</definedName>
    <definedName name="PRNT_AIT2" hidden="1">#REF!</definedName>
    <definedName name="PRNT_AIT3" localSheetId="2" hidden="1">#REF!</definedName>
    <definedName name="PRNT_AIT3" localSheetId="1" hidden="1">#REF!</definedName>
    <definedName name="PRNT_AIT3" hidden="1">#REF!</definedName>
    <definedName name="PRNT_AIT4" localSheetId="2" hidden="1">#REF!</definedName>
    <definedName name="PRNT_AIT4" localSheetId="1" hidden="1">#REF!</definedName>
    <definedName name="PRNT_AIT4" hidden="1">#REF!</definedName>
    <definedName name="PRNT_AIT5" localSheetId="2" hidden="1">#REF!</definedName>
    <definedName name="PRNT_AIT5" localSheetId="1" hidden="1">#REF!</definedName>
    <definedName name="PRNT_AIT5" hidden="1">#REF!</definedName>
    <definedName name="PRNT_AIT6" localSheetId="2" hidden="1">#REF!</definedName>
    <definedName name="PRNT_AIT6" localSheetId="1" hidden="1">#REF!</definedName>
    <definedName name="PRNT_AIT6" hidden="1">#REF!</definedName>
    <definedName name="PRNT_T1ALL" localSheetId="2" hidden="1">#REF!</definedName>
    <definedName name="PRNT_T1ALL" localSheetId="1" hidden="1">#REF!</definedName>
    <definedName name="PRNT_T1ALL" hidden="1">#REF!</definedName>
    <definedName name="PRNT_T1FINAL" localSheetId="2" hidden="1">#REF!</definedName>
    <definedName name="PRNT_T1FINAL" localSheetId="1" hidden="1">#REF!</definedName>
    <definedName name="PRNT_T1FINAL" hidden="1">#REF!</definedName>
    <definedName name="PRNT_T1FORECAST" localSheetId="2" hidden="1">#REF!</definedName>
    <definedName name="PRNT_T1FORECAST" localSheetId="1" hidden="1">#REF!</definedName>
    <definedName name="PRNT_T1FORECAST" hidden="1">#REF!</definedName>
    <definedName name="PRNT_T1PROVISIONAL" localSheetId="2" hidden="1">#REF!</definedName>
    <definedName name="PRNT_T1PROVISIONAL" localSheetId="1" hidden="1">#REF!</definedName>
    <definedName name="PRNT_T1PROVISIONAL" hidden="1">#REF!</definedName>
    <definedName name="PRNT_T2ALL" localSheetId="2" hidden="1">#REF!</definedName>
    <definedName name="PRNT_T2ALL" localSheetId="1" hidden="1">#REF!</definedName>
    <definedName name="PRNT_T2ALL" hidden="1">#REF!</definedName>
    <definedName name="PRNT_T2FINAL" localSheetId="2" hidden="1">#REF!</definedName>
    <definedName name="PRNT_T2FINAL" localSheetId="1" hidden="1">#REF!</definedName>
    <definedName name="PRNT_T2FINAL" hidden="1">#REF!</definedName>
    <definedName name="PRNT_T2FORECAST" localSheetId="2" hidden="1">#REF!</definedName>
    <definedName name="PRNT_T2FORECAST" localSheetId="1" hidden="1">#REF!</definedName>
    <definedName name="PRNT_T2FORECAST" hidden="1">#REF!</definedName>
    <definedName name="PRNT_T2PROVISIONAL" localSheetId="2" hidden="1">#REF!</definedName>
    <definedName name="PRNT_T2PROVISIONAL" localSheetId="1" hidden="1">#REF!</definedName>
    <definedName name="PRNT_T2PROVISIONAL" hidden="1">#REF!</definedName>
    <definedName name="PRNT_T3FINAL" localSheetId="2" hidden="1">#REF!</definedName>
    <definedName name="PRNT_T3FINAL" localSheetId="1" hidden="1">#REF!</definedName>
    <definedName name="PRNT_T3FINAL" hidden="1">#REF!</definedName>
    <definedName name="PRNT_T3FORECAST" localSheetId="2" hidden="1">#REF!</definedName>
    <definedName name="PRNT_T3FORECAST" localSheetId="1" hidden="1">#REF!</definedName>
    <definedName name="PRNT_T3FORECAST" hidden="1">#REF!</definedName>
    <definedName name="PRNT_T3PROVISIONAL" localSheetId="2" hidden="1">#REF!</definedName>
    <definedName name="PRNT_T3PROVISIONAL" localSheetId="1" hidden="1">#REF!</definedName>
    <definedName name="PRNT_T3PROVISIONAL" hidden="1">#REF!</definedName>
    <definedName name="Property_data_sewerage">OFFSET([6]Property_data_sewerage!$B$2,0,0,COUNTA([6]Property_data_sewerage!$B:$B),COUNTA([6]Property_data_sewerage!$2:$2))</definedName>
    <definedName name="Property_data_water">OFFSET([6]Property_data_water!$B$2,0,0,COUNTA([6]Property_data_water!$B:$B),COUNTA([6]Property_data_water!$2:$2))</definedName>
    <definedName name="qwerty" localSheetId="2" hidden="1">{#N/A,#N/A,FALSE,"Assessment";#N/A,#N/A,FALSE,"Staffing";#N/A,#N/A,FALSE,"Hires";#N/A,#N/A,FALSE,"Assumptions"}</definedName>
    <definedName name="qwerty" localSheetId="1" hidden="1">{#N/A,#N/A,FALSE,"Assessment";#N/A,#N/A,FALSE,"Staffing";#N/A,#N/A,FALSE,"Hires";#N/A,#N/A,FALSE,"Assumptions"}</definedName>
    <definedName name="qwerty" hidden="1">{#N/A,#N/A,FALSE,"Assessment";#N/A,#N/A,FALSE,"Staffing";#N/A,#N/A,FALSE,"Hires";#N/A,#N/A,FALSE,"Assumptions"}</definedName>
    <definedName name="Renew_Admin_Comp">[14]Admin!$I$26</definedName>
    <definedName name="Renew_Admin_Out">[14]Admin!$I$27</definedName>
    <definedName name="Renew_Drink_Pump_Comp">[14]Drinking!$I$44</definedName>
    <definedName name="Renew_Drink_Pump_Out">[14]Drinking!$I$45</definedName>
    <definedName name="Renew_Drink_Treat_Comp">[14]Drinking!$I$47</definedName>
    <definedName name="Renew_Drink_Treat_Out">[14]Drinking!$I$48</definedName>
    <definedName name="Renew_Export_Admin_Comp">[14]Admin!$I$32</definedName>
    <definedName name="Renew_Export_Admin_Out">[14]Admin!$I$33</definedName>
    <definedName name="Renew_Export_Drink_Comp">[14]Drinking!$I$56</definedName>
    <definedName name="Renew_Export_Drink_Out">[14]Drinking!$I$57</definedName>
    <definedName name="Renew_Export_Heat_Admin_Comp">[14]Admin!$I$212</definedName>
    <definedName name="Renew_Export_Heat_Admin_Out">[14]Admin!$I$213</definedName>
    <definedName name="Renew_Export_Heat_CHP_Sludge_Comp">'[14]Sewage Sludge'!$I$230</definedName>
    <definedName name="Renew_Export_Heat_CHP_Sludge_Out">'[14]Sewage Sludge'!$I$231</definedName>
    <definedName name="Renew_Export_Heat_Drink_Comp">[14]Drinking!$I$312</definedName>
    <definedName name="Renew_Export_Heat_Drink_Out">[14]Drinking!$I$313</definedName>
    <definedName name="Renew_Export_Heat_Sewage_Comp">[14]Sewage!$I$209</definedName>
    <definedName name="Renew_Export_Heat_Sewage_Out">[14]Sewage!$I$210</definedName>
    <definedName name="Renew_Export_Heat_Sludge_Comp">'[14]Sewage Sludge'!$I$198</definedName>
    <definedName name="Renew_Export_Heat_Sludge_Out">'[14]Sewage Sludge'!$I$199</definedName>
    <definedName name="Renew_Export_Power_CHP_Sludge_Comp">'[14]Sewage Sludge'!$I$233</definedName>
    <definedName name="Renew_Export_Power_CHP_Sludge_Out">'[14]Sewage Sludge'!$I$234</definedName>
    <definedName name="Renew_Export_Sewage_Comp">[14]Sewage!$I$54</definedName>
    <definedName name="Renew_Export_Sewage_Out">[14]Sewage!$I$55</definedName>
    <definedName name="Renew_Export_Sludge_Comp">'[14]Sewage Sludge'!$I$26</definedName>
    <definedName name="Renew_Export_Sludge_Out">'[14]Sewage Sludge'!$I$27</definedName>
    <definedName name="Renew_Heat_Admin_Comp">[14]Admin!$I$209</definedName>
    <definedName name="Renew_Heat_Admin_Out">[14]Admin!$I$210</definedName>
    <definedName name="Renew_Heat_CHP_Comp">'[14]Sewage Sludge'!$I$221</definedName>
    <definedName name="Renew_Heat_CHP_Out">'[14]Sewage Sludge'!$I$222</definedName>
    <definedName name="Renew_Heat_Drink_Comp">[14]Drinking!$I$309</definedName>
    <definedName name="Renew_Heat_Drink_Out">[14]Drinking!$I$310</definedName>
    <definedName name="Renew_Heat_Sewage_Comp">[14]Sewage!$I$206</definedName>
    <definedName name="Renew_Heat_Sewage_Out">[14]Sewage!$I$207</definedName>
    <definedName name="Renew_Heat_Sludge_Comp">'[14]Sewage Sludge'!$I$195</definedName>
    <definedName name="Renew_Heat_Sludge_Out">'[14]Sewage Sludge'!$I$196</definedName>
    <definedName name="Renew_Power_CHP_Comp">'[14]Sewage Sludge'!$I$224</definedName>
    <definedName name="Renew_Power_CHP_Out">'[14]Sewage Sludge'!$I$225</definedName>
    <definedName name="Renew_Sewage_Pump_Comp">[14]Sewage!$I$42</definedName>
    <definedName name="Renew_Sewage_Pump_Out">[14]Sewage!$I$43</definedName>
    <definedName name="Renew_Sewage_Treat_Comp">[14]Sewage!$I$45</definedName>
    <definedName name="Renew_Sewage_Treat_Out">[14]Sewage!$I$46</definedName>
    <definedName name="Renew_Sludge_Comp">'[14]Sewage Sludge'!$I$20</definedName>
    <definedName name="Renew_Sludge_Out">'[14]Sewage Sludge'!$I$21</definedName>
    <definedName name="resources" localSheetId="2" hidden="1">{#N/A,#N/A,FALSE,"Assessment";#N/A,#N/A,FALSE,"Staffing";#N/A,#N/A,FALSE,"Hires";#N/A,#N/A,FALSE,"Assumptions"}</definedName>
    <definedName name="resources" localSheetId="1" hidden="1">{#N/A,#N/A,FALSE,"Assessment";#N/A,#N/A,FALSE,"Staffing";#N/A,#N/A,FALSE,"Hires";#N/A,#N/A,FALSE,"Assumptions"}</definedName>
    <definedName name="resources" hidden="1">{#N/A,#N/A,FALSE,"Assessment";#N/A,#N/A,FALSE,"Staffing";#N/A,#N/A,FALSE,"Hires";#N/A,#N/A,FALSE,"Assumptions"}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le" hidden="1">#N/A</definedName>
    <definedName name="Sales" hidden="1">#N/A</definedName>
    <definedName name="sda" localSheetId="2" hidden="1">{#N/A,#N/A,FALSE,"Assessment";#N/A,#N/A,FALSE,"Staffing";#N/A,#N/A,FALSE,"Hires";#N/A,#N/A,FALSE,"Assumptions"}</definedName>
    <definedName name="sda" localSheetId="1" hidden="1">{#N/A,#N/A,FALSE,"Assessment";#N/A,#N/A,FALSE,"Staffing";#N/A,#N/A,FALSE,"Hires";#N/A,#N/A,FALSE,"Assumptions"}</definedName>
    <definedName name="sda" hidden="1">{#N/A,#N/A,FALSE,"Assessment";#N/A,#N/A,FALSE,"Staffing";#N/A,#N/A,FALSE,"Hires";#N/A,#N/A,FALSE,"Assumptions"}</definedName>
    <definedName name="SDF" localSheetId="2" hidden="1">{#N/A,#N/A,FALSE,"Assessment";#N/A,#N/A,FALSE,"Staffing";#N/A,#N/A,FALSE,"Hires";#N/A,#N/A,FALSE,"Assumptions"}</definedName>
    <definedName name="SDF" localSheetId="1" hidden="1">{#N/A,#N/A,FALSE,"Assessment";#N/A,#N/A,FALSE,"Staffing";#N/A,#N/A,FALSE,"Hires";#N/A,#N/A,FALSE,"Assumptions"}</definedName>
    <definedName name="SDF" hidden="1">{#N/A,#N/A,FALSE,"Assessment";#N/A,#N/A,FALSE,"Staffing";#N/A,#N/A,FALSE,"Hires";#N/A,#N/A,FALSE,"Assumptions"}</definedName>
    <definedName name="sdfg" localSheetId="2" hidden="1">{"Volume Trends",#N/A,FALSE,"A"}</definedName>
    <definedName name="sdfg" localSheetId="1" hidden="1">{"Volume Trends",#N/A,FALSE,"A"}</definedName>
    <definedName name="sdfg" hidden="1">{"Volume Trends",#N/A,FALSE,"A"}</definedName>
    <definedName name="sedr" localSheetId="2" hidden="1">{#N/A,#N/A,FALSE,"Assessment";#N/A,#N/A,FALSE,"Staffing";#N/A,#N/A,FALSE,"Hires";#N/A,#N/A,FALSE,"Assumptions"}</definedName>
    <definedName name="sedr" localSheetId="1" hidden="1">{#N/A,#N/A,FALSE,"Assessment";#N/A,#N/A,FALSE,"Staffing";#N/A,#N/A,FALSE,"Hires";#N/A,#N/A,FALSE,"Assumptions"}</definedName>
    <definedName name="sedr" hidden="1">{#N/A,#N/A,FALSE,"Assessment";#N/A,#N/A,FALSE,"Staffing";#N/A,#N/A,FALSE,"Hires";#N/A,#N/A,FALSE,"Assumptions"}</definedName>
    <definedName name="SRATS">[19]Sheet1!$A$1:$T$3757</definedName>
    <definedName name="ss" localSheetId="2" hidden="1">{#N/A,#N/A,FALSE,"Assessment";#N/A,#N/A,FALSE,"Staffing";#N/A,#N/A,FALSE,"Hires";#N/A,#N/A,FALSE,"Assumptions"}</definedName>
    <definedName name="ss" localSheetId="1" hidden="1">{#N/A,#N/A,FALSE,"Assessment";#N/A,#N/A,FALSE,"Staffing";#N/A,#N/A,FALSE,"Hires";#N/A,#N/A,FALSE,"Assumptions"}</definedName>
    <definedName name="ss" hidden="1">{#N/A,#N/A,FALSE,"Assessment";#N/A,#N/A,FALSE,"Staffing";#N/A,#N/A,FALSE,"Hires";#N/A,#N/A,FALSE,"Assumptions"}</definedName>
    <definedName name="sss" localSheetId="2" hidden="1">{#N/A,#N/A,FALSE,"Assessment";#N/A,#N/A,FALSE,"Staffing";#N/A,#N/A,FALSE,"Hires";#N/A,#N/A,FALSE,"Assumptions"}</definedName>
    <definedName name="sss" localSheetId="1" hidden="1">{#N/A,#N/A,FALSE,"Assessment";#N/A,#N/A,FALSE,"Staffing";#N/A,#N/A,FALSE,"Hires";#N/A,#N/A,FALSE,"Assumptions"}</definedName>
    <definedName name="sss" hidden="1">{#N/A,#N/A,FALSE,"Assessment";#N/A,#N/A,FALSE,"Staffing";#N/A,#N/A,FALSE,"Hires";#N/A,#N/A,FALSE,"Assumptions"}</definedName>
    <definedName name="ssssss" localSheetId="2" hidden="1">{#N/A,#N/A,FALSE,"Assessment";#N/A,#N/A,FALSE,"Staffing";#N/A,#N/A,FALSE,"Hires";#N/A,#N/A,FALSE,"Assumptions"}</definedName>
    <definedName name="ssssss" localSheetId="1" hidden="1">{#N/A,#N/A,FALSE,"Assessment";#N/A,#N/A,FALSE,"Staffing";#N/A,#N/A,FALSE,"Hires";#N/A,#N/A,FALSE,"Assumptions"}</definedName>
    <definedName name="ssssss" hidden="1">{#N/A,#N/A,FALSE,"Assessment";#N/A,#N/A,FALSE,"Staffing";#N/A,#N/A,FALSE,"Hires";#N/A,#N/A,FALSE,"Assumptions"}</definedName>
    <definedName name="staffing2" localSheetId="2" hidden="1">{#N/A,#N/A,FALSE,"Assessment";#N/A,#N/A,FALSE,"Staffing";#N/A,#N/A,FALSE,"Hires";#N/A,#N/A,FALSE,"Assumptions"}</definedName>
    <definedName name="staffing2" localSheetId="1" hidden="1">{#N/A,#N/A,FALSE,"Assessment";#N/A,#N/A,FALSE,"Staffing";#N/A,#N/A,FALSE,"Hires";#N/A,#N/A,FALSE,"Assumptions"}</definedName>
    <definedName name="staffing2" hidden="1">{#N/A,#N/A,FALSE,"Assessment";#N/A,#N/A,FALSE,"Staffing";#N/A,#N/A,FALSE,"Hires";#N/A,#N/A,FALSE,"Assumptions"}</definedName>
    <definedName name="Staffing3" localSheetId="2" hidden="1">{#N/A,#N/A,FALSE,"Assessment";#N/A,#N/A,FALSE,"Staffing";#N/A,#N/A,FALSE,"Hires";#N/A,#N/A,FALSE,"Assumptions"}</definedName>
    <definedName name="Staffing3" localSheetId="1" hidden="1">{#N/A,#N/A,FALSE,"Assessment";#N/A,#N/A,FALSE,"Staffing";#N/A,#N/A,FALSE,"Hires";#N/A,#N/A,FALSE,"Assumptions"}</definedName>
    <definedName name="Staffing3" hidden="1">{#N/A,#N/A,FALSE,"Assessment";#N/A,#N/A,FALSE,"Staffing";#N/A,#N/A,FALSE,"Hires";#N/A,#N/A,FALSE,"Assumptions"}</definedName>
    <definedName name="staffing99" localSheetId="2" hidden="1">{#N/A,#N/A,FALSE,"Assessment";#N/A,#N/A,FALSE,"Staffing";#N/A,#N/A,FALSE,"Hires";#N/A,#N/A,FALSE,"Assumptions"}</definedName>
    <definedName name="staffing99" localSheetId="1" hidden="1">{#N/A,#N/A,FALSE,"Assessment";#N/A,#N/A,FALSE,"Staffing";#N/A,#N/A,FALSE,"Hires";#N/A,#N/A,FALSE,"Assumptions"}</definedName>
    <definedName name="staffing99" hidden="1">{#N/A,#N/A,FALSE,"Assessment";#N/A,#N/A,FALSE,"Staffing";#N/A,#N/A,FALSE,"Hires";#N/A,#N/A,FALSE,"Assumptions"}</definedName>
    <definedName name="staffing999" localSheetId="2" hidden="1">{#N/A,#N/A,FALSE,"Assessment";#N/A,#N/A,FALSE,"Staffing";#N/A,#N/A,FALSE,"Hires";#N/A,#N/A,FALSE,"Assumptions"}</definedName>
    <definedName name="staffing999" localSheetId="1" hidden="1">{#N/A,#N/A,FALSE,"Assessment";#N/A,#N/A,FALSE,"Staffing";#N/A,#N/A,FALSE,"Hires";#N/A,#N/A,FALSE,"Assumptions"}</definedName>
    <definedName name="staffing999" hidden="1">{#N/A,#N/A,FALSE,"Assessment";#N/A,#N/A,FALSE,"Staffing";#N/A,#N/A,FALSE,"Hires";#N/A,#N/A,FALSE,"Assumptions"}</definedName>
    <definedName name="strhg" localSheetId="2" hidden="1">{"C3-RegView   Board Report Data",#N/A,FALSE,"C3-RegView"}</definedName>
    <definedName name="strhg" localSheetId="1" hidden="1">{"C3-RegView   Board Report Data",#N/A,FALSE,"C3-RegView"}</definedName>
    <definedName name="strhg" hidden="1">{"C3-RegView   Board Report Data",#N/A,FALSE,"C3-RegView"}</definedName>
    <definedName name="SummaryTable" localSheetId="2">#REF!</definedName>
    <definedName name="SummaryTable" localSheetId="1">#REF!</definedName>
    <definedName name="SummaryTable">#REF!</definedName>
    <definedName name="SWHD_BULK_METER" localSheetId="2">#REF!</definedName>
    <definedName name="SWHD_BULK_METER" localSheetId="1">#REF!</definedName>
    <definedName name="SWHD_BULK_METER">#REF!</definedName>
    <definedName name="TariffList" comment="list of all current year tariffs to be modelled." localSheetId="2">OFFSET( [20]InpTariffs!$D$6, 1, 0, COUNTA( [20]InpTariffs!$D:$D ) - 1, 2 )</definedName>
    <definedName name="TariffList" comment="list of all current year tariffs to be modelled." localSheetId="1">OFFSET( [20]InpTariffs!$D$6, 1, 0, COUNTA( [20]InpTariffs!$D:$D ) - 1, 2 )</definedName>
    <definedName name="TariffList" comment="list of all current year tariffs to be modelled.">OFFSET( [20]InpTariffs!$D$6, 1, 0, COUNTA( [20]InpTariffs!$D:$D ) - 1, 2 )</definedName>
    <definedName name="Temp_2" localSheetId="2" hidden="1">{#N/A,#N/A,FALSE,"Assessment";#N/A,#N/A,FALSE,"Staffing";#N/A,#N/A,FALSE,"Hires";#N/A,#N/A,FALSE,"Assumptions"}</definedName>
    <definedName name="Temp_2" localSheetId="1" hidden="1">{#N/A,#N/A,FALSE,"Assessment";#N/A,#N/A,FALSE,"Staffing";#N/A,#N/A,FALSE,"Hires";#N/A,#N/A,FALSE,"Assumptions"}</definedName>
    <definedName name="Temp_2" hidden="1">{#N/A,#N/A,FALSE,"Assessment";#N/A,#N/A,FALSE,"Staffing";#N/A,#N/A,FALSE,"Hires";#N/A,#N/A,FALSE,"Assumptions"}</definedName>
    <definedName name="Temp_3" localSheetId="2" hidden="1">{#N/A,#N/A,FALSE,"Assessment";#N/A,#N/A,FALSE,"Staffing";#N/A,#N/A,FALSE,"Hires";#N/A,#N/A,FALSE,"Assumptions"}</definedName>
    <definedName name="Temp_3" localSheetId="1" hidden="1">{#N/A,#N/A,FALSE,"Assessment";#N/A,#N/A,FALSE,"Staffing";#N/A,#N/A,FALSE,"Hires";#N/A,#N/A,FALSE,"Assumptions"}</definedName>
    <definedName name="Temp_3" hidden="1">{#N/A,#N/A,FALSE,"Assessment";#N/A,#N/A,FALSE,"Staffing";#N/A,#N/A,FALSE,"Hires";#N/A,#N/A,FALSE,"Assumptions"}</definedName>
    <definedName name="test2" localSheetId="2" hidden="1">{"Segment Report",#N/A,FALSE,"Reports"}</definedName>
    <definedName name="test2" localSheetId="1" hidden="1">{"Segment Report",#N/A,FALSE,"Reports"}</definedName>
    <definedName name="test2" hidden="1">{"Segment Report",#N/A,FALSE,"Reports"}</definedName>
    <definedName name="TEST3" localSheetId="2" hidden="1">{"Segment Report",#N/A,FALSE,"Reports"}</definedName>
    <definedName name="TEST3" localSheetId="1" hidden="1">{"Segment Report",#N/A,FALSE,"Reports"}</definedName>
    <definedName name="TEST3" hidden="1">{"Segment Report",#N/A,FALSE,"Reports"}</definedName>
    <definedName name="TextRefCopyRangeCount" hidden="1">3</definedName>
    <definedName name="treeList" hidden="1">"10000000000000000000000000000000000000000000000000000000000000000000000000000000000000000000000000000000000000000000000000000000000000000000000000000000000000000000000000000000000000000000000000000000"</definedName>
    <definedName name="TTR" localSheetId="2">OFFSET(#REF!,0,0,COUNTA(#REF!),15)</definedName>
    <definedName name="TTR" localSheetId="1">OFFSET(#REF!,0,0,COUNTA(#REF!),15)</definedName>
    <definedName name="TTR">OFFSET(#REF!,0,0,COUNTA(#REF!),15)</definedName>
    <definedName name="VAL_LIST" hidden="1">[17]Data!$F$3:$F$19</definedName>
    <definedName name="vData">OFFSET('[4]&gt;5 Ml Wholesale'!$B$2,2,0,COUNTA('[4]&gt;5 Ml Wholesale'!$D:$D),2)</definedName>
    <definedName name="Volume_Drinking_Comp">[14]Drinking!$I$15</definedName>
    <definedName name="Volume_Drinking_Export">[14]Drinking!$I$19</definedName>
    <definedName name="Volume_Drinking_Out">[14]Drinking!$I$16</definedName>
    <definedName name="Volume_Wastewater_Comp">[14]Sewage!$I$17</definedName>
    <definedName name="Volume_Wastewater_FFT_Comp">[14]Sewage!$I$20</definedName>
    <definedName name="Volume_Wastewater_FFT_Out">[14]Sewage!$I$21</definedName>
    <definedName name="Volume_Wastewater_Out">[14]Sewage!$I$18</definedName>
    <definedName name="vvvv" localSheetId="2" hidden="1">{#N/A,#N/A,FALSE,"D9-NWWG";#N/A,#N/A,FALSE,"F2-WMG";#N/A,#N/A,FALSE,"F3-WWMG"}</definedName>
    <definedName name="vvvv" localSheetId="1" hidden="1">{#N/A,#N/A,FALSE,"D9-NWWG";#N/A,#N/A,FALSE,"F2-WMG";#N/A,#N/A,FALSE,"F3-WWMG"}</definedName>
    <definedName name="vvvv" hidden="1">{#N/A,#N/A,FALSE,"D9-NWWG";#N/A,#N/A,FALSE,"F2-WMG";#N/A,#N/A,FALSE,"F3-WWMG"}</definedName>
    <definedName name="WACI_WARNING" localSheetId="2" hidden="1">'[11]Principal Statement'!#REF!</definedName>
    <definedName name="WACI_WARNING" localSheetId="1" hidden="1">'[11]Principal Statement'!#REF!</definedName>
    <definedName name="WACI_WARNING" hidden="1">'[11]Principal Statement'!#REF!</definedName>
    <definedName name="WaterOnly" localSheetId="2">'[15]Chargeable Codes'!#REF!</definedName>
    <definedName name="WaterOnly" localSheetId="1">'[15]Chargeable Codes'!#REF!</definedName>
    <definedName name="WaterOnly">'[15]Chargeable Codes'!#REF!</definedName>
    <definedName name="WATERSURE" localSheetId="2">#REF!</definedName>
    <definedName name="WATERSURE" localSheetId="1">#REF!</definedName>
    <definedName name="WATERSURE">#REF!</definedName>
    <definedName name="WCumbria_2015">'[8]WRMP Values'!$A$120:$L$139</definedName>
    <definedName name="wda" localSheetId="2" hidden="1">{#N/A,#N/A,FALSE,"Assessment";#N/A,#N/A,FALSE,"Staffing";#N/A,#N/A,FALSE,"Hires";#N/A,#N/A,FALSE,"Assumptions"}</definedName>
    <definedName name="wda" localSheetId="1" hidden="1">{#N/A,#N/A,FALSE,"Assessment";#N/A,#N/A,FALSE,"Staffing";#N/A,#N/A,FALSE,"Hires";#N/A,#N/A,FALSE,"Assumptions"}</definedName>
    <definedName name="wda" hidden="1">{#N/A,#N/A,FALSE,"Assessment";#N/A,#N/A,FALSE,"Staffing";#N/A,#N/A,FALSE,"Hires";#N/A,#N/A,FALSE,"Assumptions"}</definedName>
    <definedName name="wdeaw" localSheetId="2" hidden="1">{#N/A,#N/A,FALSE,"Assessment";#N/A,#N/A,FALSE,"Staffing";#N/A,#N/A,FALSE,"Hires";#N/A,#N/A,FALSE,"Assumptions"}</definedName>
    <definedName name="wdeaw" localSheetId="1" hidden="1">{#N/A,#N/A,FALSE,"Assessment";#N/A,#N/A,FALSE,"Staffing";#N/A,#N/A,FALSE,"Hires";#N/A,#N/A,FALSE,"Assumptions"}</definedName>
    <definedName name="wdeaw" hidden="1">{#N/A,#N/A,FALSE,"Assessment";#N/A,#N/A,FALSE,"Staffing";#N/A,#N/A,FALSE,"Hires";#N/A,#N/A,FALSE,"Assumptions"}</definedName>
    <definedName name="wee" localSheetId="2" hidden="1">{#N/A,#N/A,FALSE,"Assessment";#N/A,#N/A,FALSE,"Staffing";#N/A,#N/A,FALSE,"Hires";#N/A,#N/A,FALSE,"Assumptions"}</definedName>
    <definedName name="wee" localSheetId="1" hidden="1">{#N/A,#N/A,FALSE,"Assessment";#N/A,#N/A,FALSE,"Staffing";#N/A,#N/A,FALSE,"Hires";#N/A,#N/A,FALSE,"Assumptions"}</definedName>
    <definedName name="wee" hidden="1">{#N/A,#N/A,FALSE,"Assessment";#N/A,#N/A,FALSE,"Staffing";#N/A,#N/A,FALSE,"Hires";#N/A,#N/A,FALSE,"Assumptions"}</definedName>
    <definedName name="Works">[21]NewData!$B$1</definedName>
    <definedName name="wrn.a.._.IRG."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wrn.a.._.IRG."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wrn.a.._.IRG."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wrn.a.._.IRG._.Colours." localSheetId="2" hidden="1">{#N/A,#N/A,FALSE,"D9-NWWG";#N/A,#N/A,FALSE,"F2-WMG";#N/A,#N/A,FALSE,"F3-WWMG"}</definedName>
    <definedName name="wrn.a.._.IRG._.Colours." localSheetId="1" hidden="1">{#N/A,#N/A,FALSE,"D9-NWWG";#N/A,#N/A,FALSE,"F2-WMG";#N/A,#N/A,FALSE,"F3-WWMG"}</definedName>
    <definedName name="wrn.a.._.IRG._.Colours." hidden="1">{#N/A,#N/A,FALSE,"D9-NWWG";#N/A,#N/A,FALSE,"F2-WMG";#N/A,#N/A,FALSE,"F3-WWMG"}</definedName>
    <definedName name="wrn.Aging._.and._.Trend._.Analysis." localSheetId="2"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3" localSheetId="2" hidden="1">{#N/A,#N/A,FALSE,"Aging Summary";#N/A,#N/A,FALSE,"Ratio Analysis";#N/A,#N/A,FALSE,"Test 120 Day Accts";#N/A,#N/A,FALSE,"Tickmarks"}</definedName>
    <definedName name="wrn.Aging._.and._Trend._Analysis3" localSheetId="1" hidden="1">{#N/A,#N/A,FALSE,"Aging Summary";#N/A,#N/A,FALSE,"Ratio Analysis";#N/A,#N/A,FALSE,"Test 120 Day Accts";#N/A,#N/A,FALSE,"Tickmarks"}</definedName>
    <definedName name="wrn.Aging._.and._Trend._Analysis3" hidden="1">{#N/A,#N/A,FALSE,"Aging Summary";#N/A,#N/A,FALSE,"Ratio Analysis";#N/A,#N/A,FALSE,"Test 120 Day Accts";#N/A,#N/A,FALSE,"Tickmarks"}</definedName>
    <definedName name="wrn.Aging._and._.Trend._.Analysis.2" localSheetId="2" hidden="1">{#N/A,#N/A,FALSE,"Aging Summary";#N/A,#N/A,FALSE,"Ratio Analysis";#N/A,#N/A,FALSE,"Test 120 Day Accts";#N/A,#N/A,FALSE,"Tickmarks"}</definedName>
    <definedName name="wrn.Aging._and._.Trend._.Analysis.2" localSheetId="1" hidden="1">{#N/A,#N/A,FALSE,"Aging Summary";#N/A,#N/A,FALSE,"Ratio Analysis";#N/A,#N/A,FALSE,"Test 120 Day Accts";#N/A,#N/A,FALSE,"Tickmarks"}</definedName>
    <definedName name="wrn.Aging._and._.Trend._.Analysis.2" hidden="1">{#N/A,#N/A,FALSE,"Aging Summary";#N/A,#N/A,FALSE,"Ratio Analysis";#N/A,#N/A,FALSE,"Test 120 Day Accts";#N/A,#N/A,FALSE,"Tickmarks"}</definedName>
    <definedName name="wrn.Aging._and._Trend._.Analisis3" localSheetId="2" hidden="1">{#N/A,#N/A,FALSE,"Aging Summary";#N/A,#N/A,FALSE,"Ratio Analysis";#N/A,#N/A,FALSE,"Test 120 Day Accts";#N/A,#N/A,FALSE,"Tickmarks"}</definedName>
    <definedName name="wrn.Aging._and._Trend._.Analisis3" localSheetId="1" hidden="1">{#N/A,#N/A,FALSE,"Aging Summary";#N/A,#N/A,FALSE,"Ratio Analysis";#N/A,#N/A,FALSE,"Test 120 Day Accts";#N/A,#N/A,FALSE,"Tickmarks"}</definedName>
    <definedName name="wrn.Aging._and._Trend._.Analisis3" hidden="1">{#N/A,#N/A,FALSE,"Aging Summary";#N/A,#N/A,FALSE,"Ratio Analysis";#N/A,#N/A,FALSE,"Test 120 Day Accts";#N/A,#N/A,FALSE,"Tickmarks"}</definedName>
    <definedName name="wrn.All." localSheetId="2" hidden="1">{"Client Assumptions",#N/A,TRUE,"Deal Shape - Client";"Accenture Assumptions",#N/A,TRUE,"Deal Shape - Accenture";"Gloassary",#N/A,TRUE,"Cost Explanations"}</definedName>
    <definedName name="wrn.All." localSheetId="1" hidden="1">{"Client Assumptions",#N/A,TRUE,"Deal Shape - Client";"Accenture Assumptions",#N/A,TRUE,"Deal Shape - Accenture";"Gloassary",#N/A,TRUE,"Cost Explanations"}</definedName>
    <definedName name="wrn.All." hidden="1">{"Client Assumptions",#N/A,TRUE,"Deal Shape - Client";"Accenture Assumptions",#N/A,TRUE,"Deal Shape - Accenture";"Gloassary",#N/A,TRUE,"Cost Explanations"}</definedName>
    <definedName name="wrn.all.2" localSheetId="2" hidden="1">{"Client Assumptions",#N/A,TRUE,"Deal Shape - Client";"Accenture Assumptions",#N/A,TRUE,"Deal Shape - Accenture";"Gloassary",#N/A,TRUE,"Cost Explanations"}</definedName>
    <definedName name="wrn.all.2" localSheetId="1" hidden="1">{"Client Assumptions",#N/A,TRUE,"Deal Shape - Client";"Accenture Assumptions",#N/A,TRUE,"Deal Shape - Accenture";"Gloassary",#N/A,TRUE,"Cost Explanations"}</definedName>
    <definedName name="wrn.all.2" hidden="1">{"Client Assumptions",#N/A,TRUE,"Deal Shape - Client";"Accenture Assumptions",#N/A,TRUE,"Deal Shape - Accenture";"Gloassary",#N/A,TRUE,"Cost Explanations"}</definedName>
    <definedName name="wrn.Business._.Case._.Assumptions." localSheetId="2" hidden="1">{"Client Assumptions",#N/A,TRUE,"Deal Shape - Client";"Accenture Assumptions",#N/A,TRUE,"Deal Shape - Accenture"}</definedName>
    <definedName name="wrn.Business._.Case._.Assumptions." localSheetId="1" hidden="1">{"Client Assumptions",#N/A,TRUE,"Deal Shape - Client";"Accenture Assumptions",#N/A,TRUE,"Deal Shape - Accenture"}</definedName>
    <definedName name="wrn.Business._.Case._.Assumptions." hidden="1">{"Client Assumptions",#N/A,TRUE,"Deal Shape - Client";"Accenture Assumptions",#N/A,TRUE,"Deal Shape - Accenture"}</definedName>
    <definedName name="wrn.c.._.PK._.Finance." localSheetId="2" hidden="1">{"A3-DivDirNWW_ClosedView",#N/A,FALSE,"A3-DivDirNWW";#N/A,#N/A,FALSE,"A4-DivDirNWW";#N/A,#N/A,FALSE,"B1-Co&amp;RegSum";#N/A,#N/A,FALSE,"C5-NWWRegView";#N/A,#N/A,FALSE,"H2-DivDirs2";#N/A,#N/A,FALSE,"C4-NorPro"}</definedName>
    <definedName name="wrn.c.._.PK._.Finance." localSheetId="1" hidden="1">{"A3-DivDirNWW_ClosedView",#N/A,FALSE,"A3-DivDirNWW";#N/A,#N/A,FALSE,"A4-DivDirNWW";#N/A,#N/A,FALSE,"B1-Co&amp;RegSum";#N/A,#N/A,FALSE,"C5-NWWRegView";#N/A,#N/A,FALSE,"H2-DivDirs2";#N/A,#N/A,FALSE,"C4-NorPro"}</definedName>
    <definedName name="wrn.c.._.PK._.Finance." hidden="1">{"A3-DivDirNWW_ClosedView",#N/A,FALSE,"A3-DivDirNWW";#N/A,#N/A,FALSE,"A4-DivDirNWW";#N/A,#N/A,FALSE,"B1-Co&amp;RegSum";#N/A,#N/A,FALSE,"C5-NWWRegView";#N/A,#N/A,FALSE,"H2-DivDirs2";#N/A,#N/A,FALSE,"C4-NorPro"}</definedName>
    <definedName name="wrn.Città." localSheetId="2" hidden="1">{#N/A,#N/A,FALSE,"Città XXX"}</definedName>
    <definedName name="wrn.Città." localSheetId="1" hidden="1">{#N/A,#N/A,FALSE,"Città XXX"}</definedName>
    <definedName name="wrn.Città." hidden="1">{#N/A,#N/A,FALSE,"Città XXX"}</definedName>
    <definedName name="wrn.Consolidato." localSheetId="2" hidden="1">{#N/A,#N/A,FALSE,"Consolidato"}</definedName>
    <definedName name="wrn.Consolidato." localSheetId="1" hidden="1">{#N/A,#N/A,FALSE,"Consolidato"}</definedName>
    <definedName name="wrn.Consolidato." hidden="1">{#N/A,#N/A,FALSE,"Consolidato"}</definedName>
    <definedName name="wrn.Executive._.Reports." localSheetId="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Financials." localSheetId="2" hidden="1">{#N/A,#N/A,FALSE,"Year";#N/A,#N/A,FALSE,"AC Fiscal Year";#N/A,#N/A,FALSE,"Financials By Line of Business";#N/A,#N/A,FALSE,"Line of Business Review";#N/A,#N/A,FALSE,"Activity Review";#N/A,#N/A,FALSE,"Financials By Custom Resource";#N/A,#N/A,FALSE,"Custom Resource Review"}</definedName>
    <definedName name="wrn.Financials." localSheetId="1" hidden="1">{#N/A,#N/A,FALSE,"Year";#N/A,#N/A,FALSE,"AC Fiscal Year";#N/A,#N/A,FALSE,"Financials By Line of Business";#N/A,#N/A,FALSE,"Line of Business Review";#N/A,#N/A,FALSE,"Activity Review";#N/A,#N/A,FALSE,"Financials By Custom Resource";#N/A,#N/A,FALSE,"Custom Resource Review"}</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GMC._.02_03." localSheetId="2" hidden="1">{"P&amp;L rec",#N/A,FALSE,"Sheet1";"Proposed recharges",#N/A,FALSE,"Sheet1"}</definedName>
    <definedName name="wrn.GMC._.02_03." localSheetId="1" hidden="1">{"P&amp;L rec",#N/A,FALSE,"Sheet1";"Proposed recharges",#N/A,FALSE,"Sheet1"}</definedName>
    <definedName name="wrn.GMC._.02_03." hidden="1">{"P&amp;L rec",#N/A,FALSE,"Sheet1";"Proposed recharges",#N/A,FALSE,"Sheet1"}</definedName>
    <definedName name="wrn.h.._.Overview._.Summary." localSheetId="2" hidden="1">{"K1-Overview1",#N/A,FALSE,"K1-Overview";"K1-Overview2",#N/A,FALSE,"K1-Overview";"K1-Overview3 BUD &amp; CUR",#N/A,FALSE,"K1-Overview"}</definedName>
    <definedName name="wrn.h.._.Overview._.Summary." localSheetId="1" hidden="1">{"K1-Overview1",#N/A,FALSE,"K1-Overview";"K1-Overview2",#N/A,FALSE,"K1-Overview";"K1-Overview3 BUD &amp; CUR",#N/A,FALSE,"K1-Overview"}</definedName>
    <definedName name="wrn.h.._.Overview._.Summary." hidden="1">{"K1-Overview1",#N/A,FALSE,"K1-Overview";"K1-Overview2",#N/A,FALSE,"K1-Overview";"K1-Overview3 BUD &amp; CUR",#N/A,FALSE,"K1-Overview"}</definedName>
    <definedName name="wrn.Holding." localSheetId="2" hidden="1">{#N/A,#N/A,FALSE,"Holding"}</definedName>
    <definedName name="wrn.Holding." localSheetId="1" hidden="1">{#N/A,#N/A,FALSE,"Holding"}</definedName>
    <definedName name="wrn.Holding." hidden="1">{#N/A,#N/A,FALSE,"Holding"}</definedName>
    <definedName name="wrn.i.._.NWW._.Board._.Report._.Data." localSheetId="2" hidden="1">{"C3-RegView   Board Report Data",#N/A,FALSE,"C3-RegView"}</definedName>
    <definedName name="wrn.i.._.NWW._.Board._.Report._.Data." localSheetId="1" hidden="1">{"C3-RegView   Board Report Data",#N/A,FALSE,"C3-RegView"}</definedName>
    <definedName name="wrn.i.._.NWW._.Board._.Report._.Data." hidden="1">{"C3-RegView   Board Report Data",#N/A,FALSE,"C3-RegView"}</definedName>
    <definedName name="wrn.in" localSheetId="2" hidden="1">{#N/A,#N/A,FALSE,"Summary";#N/A,#N/A,FALSE,"Restruc";#N/A,#N/A,FALSE,"FV";#N/A,#N/A,FALSE,"Divestment";#N/A,#N/A,FALSE,"Others"}</definedName>
    <definedName name="wrn.in" localSheetId="1" hidden="1">{#N/A,#N/A,FALSE,"Summary";#N/A,#N/A,FALSE,"Restruc";#N/A,#N/A,FALSE,"FV";#N/A,#N/A,FALSE,"Divestment";#N/A,#N/A,FALSE,"Others"}</definedName>
    <definedName name="wrn.in" hidden="1">{#N/A,#N/A,FALSE,"Summary";#N/A,#N/A,FALSE,"Restruc";#N/A,#N/A,FALSE,"FV";#N/A,#N/A,FALSE,"Divestment";#N/A,#N/A,FALSE,"Others"}</definedName>
    <definedName name="wrn.Insurance." localSheetId="2" hidden="1">{"Insurance",#N/A,FALSE,"Profitable Growth by Unit"}</definedName>
    <definedName name="wrn.Insurance." localSheetId="1" hidden="1">{"Insurance",#N/A,FALSE,"Profitable Growth by Unit"}</definedName>
    <definedName name="wrn.Insurance." hidden="1">{"Insurance",#N/A,FALSE,"Profitable Growth by Unit"}</definedName>
    <definedName name="wrn.INTEREST._.MODEL." localSheetId="2" hidden="1">{#N/A,#N/A,FALSE,"End Cash";#N/A,#N/A,FALSE,"AVG";#N/A,#N/A,FALSE,"Adj to Avg";#N/A,#N/A,FALSE,"Adjusted Average";#N/A,#N/A,FALSE,"Rates";#N/A,#N/A,FALSE,"P&amp;L Interest";#N/A,#N/A,FALSE,"Cash Interest"}</definedName>
    <definedName name="wrn.INTEREST._.MODEL." localSheetId="1" hidden="1">{#N/A,#N/A,FALSE,"End Cash";#N/A,#N/A,FALSE,"AVG";#N/A,#N/A,FALSE,"Adj to Avg";#N/A,#N/A,FALSE,"Adjusted Average";#N/A,#N/A,FALSE,"Rates";#N/A,#N/A,FALSE,"P&amp;L Interest";#N/A,#N/A,FALSE,"Cash Interest"}</definedName>
    <definedName name="wrn.INTEREST._.MODEL." hidden="1">{#N/A,#N/A,FALSE,"End Cash";#N/A,#N/A,FALSE,"AVG";#N/A,#N/A,FALSE,"Adj to Avg";#N/A,#N/A,FALSE,"Adjusted Average";#N/A,#N/A,FALSE,"Rates";#N/A,#N/A,FALSE,"P&amp;L Interest";#N/A,#N/A,FALSE,"Cash Interest"}</definedName>
    <definedName name="wrn.Ipotesi." localSheetId="2" hidden="1">{#N/A,#N/A,FALSE,"Ipotesi comuni"}</definedName>
    <definedName name="wrn.Ipotesi." localSheetId="1" hidden="1">{#N/A,#N/A,FALSE,"Ipotesi comuni"}</definedName>
    <definedName name="wrn.Ipotesi." hidden="1">{#N/A,#N/A,FALSE,"Ipotesi comuni"}</definedName>
    <definedName name="wrn.Jury." localSheetId="2" hidden="1">{#N/A,#N/A,FALSE,"Year";#N/A,#N/A,FALSE,"AC Fiscal Year";#N/A,#N/A,FALSE,"Hourly Rate By Activity";#N/A,#N/A,FALSE,"Hourly Rate By Custom Resource";#N/A,#N/A,FALSE,"Sensitivity Analysis";#N/A,#N/A,FALSE,"Overall Staffing Review"}</definedName>
    <definedName name="wrn.Jury." localSheetId="1" hidden="1">{#N/A,#N/A,FALSE,"Year";#N/A,#N/A,FALSE,"AC Fiscal Year";#N/A,#N/A,FALSE,"Hourly Rate By Activity";#N/A,#N/A,FALSE,"Hourly Rate By Custom Resource";#N/A,#N/A,FALSE,"Sensitivity Analysis";#N/A,#N/A,FALSE,"Overall Staffing Review"}</definedName>
    <definedName name="wrn.Jury." hidden="1">{#N/A,#N/A,FALSE,"Year";#N/A,#N/A,FALSE,"AC Fiscal Year";#N/A,#N/A,FALSE,"Hourly Rate By Activity";#N/A,#N/A,FALSE,"Hourly Rate By Custom Resource";#N/A,#N/A,FALSE,"Sensitivity Analysis";#N/A,#N/A,FALSE,"Overall Staffing Review"}</definedName>
    <definedName name="wrn.Print._.Out._.1." localSheetId="2" hidden="1">{"Five Year",#N/A,FALSE,"Summary (2)";"Month 1 and Years",#N/A,FALSE,"Cash Budget"}</definedName>
    <definedName name="wrn.Print._.Out._.1." localSheetId="1" hidden="1">{"Five Year",#N/A,FALSE,"Summary (2)";"Month 1 and Years",#N/A,FALSE,"Cash Budget"}</definedName>
    <definedName name="wrn.Print._.Out._.1." hidden="1">{"Five Year",#N/A,FALSE,"Summary (2)";"Month 1 and Years",#N/A,FALSE,"Cash Budget"}</definedName>
    <definedName name="wrn.Print._.Output._.Sheets." localSheetId="2" hidden="1">{#N/A,#N/A,TRUE,"Data Key Results";#N/A,#N/A,TRUE,"CashFlow";#N/A,#N/A,TRUE,"Waterfall";#N/A,#N/A,TRUE,"ProfitLoss";#N/A,#N/A,TRUE,"Balance Sheet";#N/A,#N/A,TRUE,"Revenues";#N/A,#N/A,TRUE,"Expense";#N/A,#N/A,TRUE,"Capex"}</definedName>
    <definedName name="wrn.Print._.Output._.Sheets." localSheetId="1" hidden="1">{#N/A,#N/A,TRUE,"Data Key Results";#N/A,#N/A,TRUE,"CashFlow";#N/A,#N/A,TRUE,"Waterfall";#N/A,#N/A,TRUE,"ProfitLoss";#N/A,#N/A,TRUE,"Balance Sheet";#N/A,#N/A,TRUE,"Revenues";#N/A,#N/A,TRUE,"Expense";#N/A,#N/A,TRUE,"Capex"}</definedName>
    <definedName name="wrn.Print._.Output._.Sheets." hidden="1">{#N/A,#N/A,TRUE,"Data Key Results";#N/A,#N/A,TRUE,"CashFlow";#N/A,#N/A,TRUE,"Waterfall";#N/A,#N/A,TRUE,"ProfitLoss";#N/A,#N/A,TRUE,"Balance Sheet";#N/A,#N/A,TRUE,"Revenues";#N/A,#N/A,TRUE,"Expense";#N/A,#N/A,TRUE,"Capex"}</definedName>
    <definedName name="wrn.Print._Output._.Sheets.1" localSheetId="2" hidden="1">{#N/A,#N/A,TRUE,"Data Key Results";#N/A,#N/A,TRUE,"CashFlow";#N/A,#N/A,TRUE,"Waterfall";#N/A,#N/A,TRUE,"ProfitLoss";#N/A,#N/A,TRUE,"Balance Sheet";#N/A,#N/A,TRUE,"Revenues";#N/A,#N/A,TRUE,"Expense";#N/A,#N/A,TRUE,"Capex"}</definedName>
    <definedName name="wrn.Print._Output._.Sheets.1" localSheetId="1" hidden="1">{#N/A,#N/A,TRUE,"Data Key Results";#N/A,#N/A,TRUE,"CashFlow";#N/A,#N/A,TRUE,"Waterfall";#N/A,#N/A,TRUE,"ProfitLoss";#N/A,#N/A,TRUE,"Balance Sheet";#N/A,#N/A,TRUE,"Revenues";#N/A,#N/A,TRUE,"Expense";#N/A,#N/A,TRUE,"Capex"}</definedName>
    <definedName name="wrn.Print._Output._.Sheets.1" hidden="1">{#N/A,#N/A,TRUE,"Data Key Results";#N/A,#N/A,TRUE,"CashFlow";#N/A,#N/A,TRUE,"Waterfall";#N/A,#N/A,TRUE,"ProfitLoss";#N/A,#N/A,TRUE,"Balance Sheet";#N/A,#N/A,TRUE,"Revenues";#N/A,#N/A,TRUE,"Expense";#N/A,#N/A,TRUE,"Capex"}</definedName>
    <definedName name="wrn.Rate._.Reports." localSheetId="2" hidden="1">{#N/A,#N/A,FALSE,"Monthly Rate By Activity";#N/A,#N/A,FALSE,"Hourly Rate By Activity";#N/A,#N/A,FALSE,"Monthly Rate By Custom Resource";#N/A,#N/A,FALSE,"Hourly Rate By Custom Resource"}</definedName>
    <definedName name="wrn.Rate._.Reports." localSheetId="1" hidden="1">{#N/A,#N/A,FALSE,"Monthly Rate By Activity";#N/A,#N/A,FALSE,"Hourly Rate By Activity";#N/A,#N/A,FALSE,"Monthly Rate By Custom Resource";#N/A,#N/A,FALSE,"Hourly Rate By Custom Resource"}</definedName>
    <definedName name="wrn.Rate._.Reports." hidden="1">{#N/A,#N/A,FALSE,"Monthly Rate By Activity";#N/A,#N/A,FALSE,"Hourly Rate By Activity";#N/A,#N/A,FALSE,"Monthly Rate By Custom Resource";#N/A,#N/A,FALSE,"Hourly Rate By Custom Resource"}</definedName>
    <definedName name="wrn.Rippert." localSheetId="2" hidden="1">{#N/A,#N/A,FALSE,"Year";#N/A,#N/A,FALSE,"AC Fiscal Year";#N/A,#N/A,FALSE,"Hourly Rate By Activity";#N/A,#N/A,FALSE,"Hourly Rate By Custom Resource";#N/A,#N/A,FALSE,"Line of Business Review";#N/A,#N/A,FALSE,"Assumptions";#N/A,#N/A,FALSE,"Sensitivity Analysis";#N/A,#N/A,FALSE,"Overall Staffing Review"}</definedName>
    <definedName name="wrn.Rippert." localSheetId="1" hidden="1">{#N/A,#N/A,FALSE,"Year";#N/A,#N/A,FALSE,"AC Fiscal Year";#N/A,#N/A,FALSE,"Hourly Rate By Activity";#N/A,#N/A,FALSE,"Hourly Rate By Custom Resource";#N/A,#N/A,FALSE,"Line of Business Review";#N/A,#N/A,FALSE,"Assumptions";#N/A,#N/A,FALSE,"Sensitivity Analysis";#N/A,#N/A,FALSE,"Overall Staffing Review"}</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Segment._.Report." localSheetId="2" hidden="1">{"Segment Report",#N/A,FALSE,"Reports"}</definedName>
    <definedName name="wrn.Segment._.Report." localSheetId="1" hidden="1">{"Segment Report",#N/A,FALSE,"Reports"}</definedName>
    <definedName name="wrn.Segment._.Report." hidden="1">{"Segment Report",#N/A,FALSE,"Reports"}</definedName>
    <definedName name="wrn.Segment._.Report1." localSheetId="2" hidden="1">{"Segment Report",#N/A,FALSE,"Reports"}</definedName>
    <definedName name="wrn.Segment._.Report1." localSheetId="1" hidden="1">{"Segment Report",#N/A,FALSE,"Reports"}</definedName>
    <definedName name="wrn.Segment._.Report1." hidden="1">{"Segment Report",#N/A,FALSE,"Reports"}</definedName>
    <definedName name="wrn.Staffing." localSheetId="2" hidden="1">{#N/A,#N/A,FALSE,"Assessment";#N/A,#N/A,FALSE,"Staffing";#N/A,#N/A,FALSE,"Hires";#N/A,#N/A,FALSE,"Assumptions"}</definedName>
    <definedName name="wrn.Staffing." localSheetId="1" hidden="1">{#N/A,#N/A,FALSE,"Assessment";#N/A,#N/A,FALSE,"Staffing";#N/A,#N/A,FALSE,"Hires";#N/A,#N/A,FALSE,"Assumptions"}</definedName>
    <definedName name="wrn.Staffing." hidden="1">{#N/A,#N/A,FALSE,"Assessment";#N/A,#N/A,FALSE,"Staffing";#N/A,#N/A,FALSE,"Hires";#N/A,#N/A,FALSE,"Assumptions"}</definedName>
    <definedName name="wrn.Staffing._.Inputs." localSheetId="2" hidden="1">{#N/A,#N/A,FALSE,"Overall Staffing Review";#N/A,#N/A,FALSE,"Detailed Resource Mix Review";#N/A,#N/A,FALSE,"Detailed Pyramid Review";#N/A,#N/A,FALSE,"Hours By Activity";#N/A,#N/A,FALSE,"Hours By Custom Resource"}</definedName>
    <definedName name="wrn.Staffing._.Inputs." localSheetId="1" hidden="1">{#N/A,#N/A,FALSE,"Overall Staffing Review";#N/A,#N/A,FALSE,"Detailed Resource Mix Review";#N/A,#N/A,FALSE,"Detailed Pyramid Review";#N/A,#N/A,FALSE,"Hours By Activity";#N/A,#N/A,FALSE,"Hours By Custom Resource"}</definedName>
    <definedName name="wrn.Staffing._.Inputs." hidden="1">{#N/A,#N/A,FALSE,"Overall Staffing Review";#N/A,#N/A,FALSE,"Detailed Resource Mix Review";#N/A,#N/A,FALSE,"Detailed Pyramid Review";#N/A,#N/A,FALSE,"Hours By Activity";#N/A,#N/A,FALSE,"Hours By Custom Resource"}</definedName>
    <definedName name="wrn.Staffing1" localSheetId="2" hidden="1">{#N/A,#N/A,FALSE,"Assessment";#N/A,#N/A,FALSE,"Staffing";#N/A,#N/A,FALSE,"Hires";#N/A,#N/A,FALSE,"Assumptions"}</definedName>
    <definedName name="wrn.Staffing1" localSheetId="1" hidden="1">{#N/A,#N/A,FALSE,"Assessment";#N/A,#N/A,FALSE,"Staffing";#N/A,#N/A,FALSE,"Hires";#N/A,#N/A,FALSE,"Assumptions"}</definedName>
    <definedName name="wrn.Staffing1" hidden="1">{#N/A,#N/A,FALSE,"Assessment";#N/A,#N/A,FALSE,"Staffing";#N/A,#N/A,FALSE,"Hires";#N/A,#N/A,FALSE,"Assumptions"}</definedName>
    <definedName name="wrn.Supplemental._.Information." localSheetId="2" hidden="1">{#N/A,#N/A,FALSE,"Assumptions";#N/A,#N/A,FALSE,"DNP Expense Summary";#N/A,#N/A,FALSE,"Sensitivity Analysis"}</definedName>
    <definedName name="wrn.Supplemental._.Information." localSheetId="1" hidden="1">{#N/A,#N/A,FALSE,"Assumptions";#N/A,#N/A,FALSE,"DNP Expense Summary";#N/A,#N/A,FALSE,"Sensitivity Analysis"}</definedName>
    <definedName name="wrn.Supplemental._.Information." hidden="1">{#N/A,#N/A,FALSE,"Assumptions";#N/A,#N/A,FALSE,"DNP Expense Summary";#N/A,#N/A,FALSE,"Sensitivity Analysis"}</definedName>
    <definedName name="wrn.Umeasured._.Segmentation." localSheetId="2" hidden="1">{"Unmeasured Segmentation",#N/A,FALSE,"A"}</definedName>
    <definedName name="wrn.Umeasured._.Segmentation." localSheetId="1" hidden="1">{"Unmeasured Segmentation",#N/A,FALSE,"A"}</definedName>
    <definedName name="wrn.Umeasured._.Segmentation." hidden="1">{"Unmeasured Segmentation",#N/A,FALSE,"A"}</definedName>
    <definedName name="wrn.Volume._.Trends." localSheetId="2" hidden="1">{"Volume Trends",#N/A,FALSE,"A"}</definedName>
    <definedName name="wrn.Volume._.Trends." localSheetId="1" hidden="1">{"Volume Trends",#N/A,FALSE,"A"}</definedName>
    <definedName name="wrn.Volume._.Trends." hidden="1">{"Volume Trends",#N/A,FALSE,"A"}</definedName>
    <definedName name="wrn.wpapers." localSheetId="2" hidden="1">{"bal",#N/A,FALSE,"working papers";"income",#N/A,FALSE,"working papers"}</definedName>
    <definedName name="wrn.wpapers." localSheetId="1" hidden="1">{"bal",#N/A,FALSE,"working papers";"income",#N/A,FALSE,"working papers"}</definedName>
    <definedName name="wrn.wpapers." hidden="1">{"bal",#N/A,FALSE,"working papers";"income",#N/A,FALSE,"working papers"}</definedName>
    <definedName name="x" localSheetId="2" hidden="1">{"Segment Report",#N/A,FALSE,"Reports"}</definedName>
    <definedName name="x" localSheetId="1" hidden="1">{"Segment Report",#N/A,FALSE,"Reports"}</definedName>
    <definedName name="x" hidden="1">{"Segment Report",#N/A,FALSE,"Reports"}</definedName>
    <definedName name="XFGZD" localSheetId="2" hidden="1">{#N/A,#N/A,FALSE,"Assessment";#N/A,#N/A,FALSE,"Staffing";#N/A,#N/A,FALSE,"Hires";#N/A,#N/A,FALSE,"Assumptions"}</definedName>
    <definedName name="XFGZD" localSheetId="1" hidden="1">{#N/A,#N/A,FALSE,"Assessment";#N/A,#N/A,FALSE,"Staffing";#N/A,#N/A,FALSE,"Hires";#N/A,#N/A,FALSE,"Assumptions"}</definedName>
    <definedName name="XFGZD" hidden="1">{#N/A,#N/A,FALSE,"Assessment";#N/A,#N/A,FALSE,"Staffing";#N/A,#N/A,FALSE,"Hires";#N/A,#N/A,FALSE,"Assumptions"}</definedName>
    <definedName name="XL_DEFAULTS" hidden="1">[17]Data!$A$21:$A$57</definedName>
    <definedName name="Year">OFFSET([6]Property_data_water!$B$2,0,0,1,COUNTA([6]Property_data_water!$2:$2))</definedName>
    <definedName name="Year_sewerage">OFFSET([6]Property_data_sewerage!$B$2,0,0,1,COUNTA([6]Property_data_sewerage!$2:$2))</definedName>
    <definedName name="Year_water">OFFSET([6]Property_data_water!$B$2,0,0,1,COUNTA([6]Property_data_water!$2:$2))</definedName>
    <definedName name="YearChoice" localSheetId="2">'[8]WRMP Values'!#REF!</definedName>
    <definedName name="YearChoice" localSheetId="1">'[8]WRMP Values'!#REF!</definedName>
    <definedName name="YearChoice">'[8]WRMP Values'!#REF!</definedName>
    <definedName name="Yes">'[14]Conversion components'!$C$949</definedName>
    <definedName name="ytrewq" localSheetId="2" hidden="1">{#N/A,#N/A,FALSE,"Assessment";#N/A,#N/A,FALSE,"Staffing";#N/A,#N/A,FALSE,"Hires";#N/A,#N/A,FALSE,"Assumptions"}</definedName>
    <definedName name="ytrewq" localSheetId="1" hidden="1">{#N/A,#N/A,FALSE,"Assessment";#N/A,#N/A,FALSE,"Staffing";#N/A,#N/A,FALSE,"Hires";#N/A,#N/A,FALSE,"Assumptions"}</definedName>
    <definedName name="ytrewq" hidden="1">{#N/A,#N/A,FALSE,"Assessment";#N/A,#N/A,FALSE,"Staffing";#N/A,#N/A,FALSE,"Hires";#N/A,#N/A,FALSE,"Assumptions"}</definedName>
    <definedName name="yty" localSheetId="2" hidden="1">{"Unmeasured Segmentation",#N/A,FALSE,"A"}</definedName>
    <definedName name="yty" localSheetId="1" hidden="1">{"Unmeasured Segmentation",#N/A,FALSE,"A"}</definedName>
    <definedName name="yty" hidden="1">{"Unmeasured Segmentation",#N/A,FALSE,"A"}</definedName>
    <definedName name="z" localSheetId="2" hidden="1">{#N/A,#N/A,FALSE,"Assessment";#N/A,#N/A,FALSE,"Staffing";#N/A,#N/A,FALSE,"Hires";#N/A,#N/A,FALSE,"Assumptions"}</definedName>
    <definedName name="z" localSheetId="1" hidden="1">{#N/A,#N/A,FALSE,"Assessment";#N/A,#N/A,FALSE,"Staffing";#N/A,#N/A,FALSE,"Hires";#N/A,#N/A,FALSE,"Assumptions"}</definedName>
    <definedName name="z" hidden="1">{#N/A,#N/A,FALSE,"Assessment";#N/A,#N/A,FALSE,"Staffing";#N/A,#N/A,FALSE,"Hires";#N/A,#N/A,FALSE,"Assumptions"}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1" l="1"/>
  <c r="J44" i="11"/>
  <c r="J43" i="11"/>
  <c r="J42" i="11"/>
  <c r="J41" i="11"/>
  <c r="J40" i="11"/>
  <c r="J39" i="11"/>
  <c r="P38" i="11"/>
  <c r="J38" i="11"/>
  <c r="P37" i="11"/>
  <c r="U37" i="11" s="1"/>
  <c r="J37" i="11"/>
  <c r="P36" i="11"/>
  <c r="U36" i="11" s="1"/>
  <c r="J36" i="11"/>
  <c r="P35" i="11"/>
  <c r="U35" i="11" s="1"/>
  <c r="J35" i="11"/>
  <c r="R37" i="11"/>
  <c r="S37" i="11" s="1"/>
  <c r="P34" i="11"/>
  <c r="U34" i="11" s="1"/>
  <c r="J34" i="11"/>
  <c r="R36" i="11"/>
  <c r="S36" i="11" s="1"/>
  <c r="U33" i="11"/>
  <c r="J33" i="11"/>
  <c r="R35" i="11"/>
  <c r="U32" i="11"/>
  <c r="J32" i="11"/>
  <c r="R34" i="11"/>
  <c r="S34" i="11" s="1"/>
  <c r="J31" i="11"/>
  <c r="J30" i="11"/>
  <c r="J29" i="11"/>
  <c r="J28" i="11"/>
  <c r="J27" i="11"/>
  <c r="J26" i="11"/>
  <c r="J25" i="11"/>
  <c r="J24" i="11"/>
  <c r="J23" i="11"/>
  <c r="J22" i="11"/>
  <c r="J21" i="11"/>
  <c r="J20" i="11"/>
  <c r="J19" i="11"/>
  <c r="J18" i="11"/>
  <c r="J17" i="11"/>
  <c r="J16" i="11"/>
  <c r="Q15" i="11"/>
  <c r="J15" i="11"/>
  <c r="Q14" i="11"/>
  <c r="U14" i="11" s="1"/>
  <c r="J14" i="11"/>
  <c r="Q13" i="11"/>
  <c r="J13" i="11"/>
  <c r="F27" i="10"/>
  <c r="H26" i="10"/>
  <c r="R14" i="10"/>
  <c r="H25" i="10"/>
  <c r="H24" i="10"/>
  <c r="H23" i="10"/>
  <c r="F18" i="10"/>
  <c r="J17" i="10"/>
  <c r="H17" i="10"/>
  <c r="J16" i="10"/>
  <c r="H16" i="10"/>
  <c r="J15" i="10"/>
  <c r="H15" i="10"/>
  <c r="O14" i="10"/>
  <c r="Q14" i="10" s="1"/>
  <c r="J14" i="10"/>
  <c r="H14" i="10"/>
  <c r="R13" i="10"/>
  <c r="O13" i="10"/>
  <c r="Q13" i="10" s="1"/>
  <c r="J13" i="10"/>
  <c r="H13" i="10"/>
  <c r="O12" i="10"/>
  <c r="Q12" i="10" s="1"/>
  <c r="J12" i="10"/>
  <c r="H12" i="10"/>
  <c r="O11" i="10"/>
  <c r="Q11" i="10" s="1"/>
  <c r="J11" i="10"/>
  <c r="H11" i="10"/>
  <c r="O10" i="10"/>
  <c r="Q10" i="10" s="1"/>
  <c r="J10" i="10"/>
  <c r="H10" i="10"/>
  <c r="H18" i="10" s="1"/>
  <c r="U38" i="11" l="1"/>
  <c r="J45" i="11"/>
  <c r="G51" i="11" s="1"/>
  <c r="U15" i="11"/>
  <c r="U13" i="11"/>
  <c r="Q16" i="11"/>
  <c r="S35" i="11"/>
  <c r="U13" i="10"/>
  <c r="S13" i="10"/>
  <c r="U11" i="10"/>
  <c r="U14" i="10"/>
  <c r="S14" i="10"/>
  <c r="J18" i="10"/>
  <c r="G33" i="10" s="1"/>
  <c r="H27" i="10"/>
  <c r="D34" i="10" s="1"/>
  <c r="Q15" i="10"/>
  <c r="U10" i="10"/>
  <c r="U12" i="10"/>
  <c r="R12" i="10"/>
  <c r="S12" i="10" s="1"/>
  <c r="R11" i="10"/>
  <c r="S11" i="10" s="1"/>
  <c r="R10" i="10"/>
  <c r="S10" i="10" s="1"/>
  <c r="U16" i="11" l="1"/>
  <c r="F51" i="11" s="1"/>
  <c r="U15" i="10"/>
  <c r="F33" i="10" s="1"/>
  <c r="S15" i="10"/>
  <c r="I33" i="10"/>
  <c r="H33" i="10" l="1"/>
  <c r="J33" i="10" s="1"/>
  <c r="K33" i="10"/>
  <c r="R23" i="11" l="1"/>
  <c r="G13" i="11" l="1"/>
  <c r="H13" i="11" s="1"/>
  <c r="R32" i="11" l="1"/>
  <c r="S32" i="11" s="1"/>
  <c r="R22" i="11"/>
  <c r="R33" i="11"/>
  <c r="S33" i="11" s="1"/>
  <c r="S38" i="11" l="1"/>
  <c r="G26" i="11"/>
  <c r="H26" i="11" s="1"/>
  <c r="G27" i="11"/>
  <c r="H27" i="11" s="1"/>
  <c r="G30" i="11"/>
  <c r="H30" i="11" s="1"/>
  <c r="G40" i="11"/>
  <c r="H40" i="11" s="1"/>
  <c r="G29" i="11"/>
  <c r="H29" i="11" s="1"/>
  <c r="G43" i="11"/>
  <c r="H43" i="11" s="1"/>
  <c r="G44" i="11"/>
  <c r="H44" i="11" s="1"/>
  <c r="G23" i="11"/>
  <c r="H23" i="11" s="1"/>
  <c r="G32" i="11"/>
  <c r="H32" i="11" s="1"/>
  <c r="G24" i="11"/>
  <c r="H24" i="11" s="1"/>
  <c r="G20" i="11"/>
  <c r="H20" i="11" s="1"/>
  <c r="G35" i="11"/>
  <c r="H35" i="11" s="1"/>
  <c r="G15" i="11"/>
  <c r="H15" i="11" s="1"/>
  <c r="G18" i="11"/>
  <c r="H18" i="11" s="1"/>
  <c r="G19" i="11"/>
  <c r="H19" i="11" s="1"/>
  <c r="G28" i="11"/>
  <c r="H28" i="11" s="1"/>
  <c r="G34" i="11"/>
  <c r="H34" i="11" s="1"/>
  <c r="G21" i="11"/>
  <c r="H21" i="11" s="1"/>
  <c r="G25" i="11"/>
  <c r="H25" i="11" s="1"/>
  <c r="G17" i="11"/>
  <c r="H17" i="11" s="1"/>
  <c r="G22" i="11"/>
  <c r="H22" i="11" s="1"/>
  <c r="G39" i="11"/>
  <c r="H39" i="11" s="1"/>
  <c r="G38" i="11"/>
  <c r="H38" i="11" s="1"/>
  <c r="G16" i="11"/>
  <c r="H16" i="11" s="1"/>
  <c r="G14" i="11"/>
  <c r="H14" i="11" s="1"/>
  <c r="G41" i="11"/>
  <c r="H41" i="11" s="1"/>
  <c r="G33" i="11"/>
  <c r="H33" i="11" s="1"/>
  <c r="G37" i="11"/>
  <c r="H37" i="11" s="1"/>
  <c r="G31" i="11"/>
  <c r="H31" i="11" s="1"/>
  <c r="G42" i="11"/>
  <c r="H42" i="11" s="1"/>
  <c r="G36" i="11"/>
  <c r="H36" i="11" s="1"/>
  <c r="H45" i="11" l="1"/>
  <c r="I51" i="11" s="1"/>
  <c r="R25" i="11"/>
  <c r="R21" i="11"/>
  <c r="R20" i="11"/>
  <c r="R15" i="11" l="1"/>
  <c r="S15" i="11" s="1"/>
  <c r="R14" i="11"/>
  <c r="S14" i="11" s="1"/>
  <c r="R13" i="11"/>
  <c r="S13" i="11" s="1"/>
  <c r="S16" i="11" l="1"/>
  <c r="K51" i="11" s="1"/>
  <c r="H51" i="11" l="1"/>
  <c r="J51" i="11" s="1"/>
</calcChain>
</file>

<file path=xl/sharedStrings.xml><?xml version="1.0" encoding="utf-8"?>
<sst xmlns="http://schemas.openxmlformats.org/spreadsheetml/2006/main" count="266" uniqueCount="133">
  <si>
    <t>FIXED CHARGES</t>
  </si>
  <si>
    <t>VOLUMETRIC CHARGE</t>
  </si>
  <si>
    <t>End user fixed charges</t>
  </si>
  <si>
    <t>Charge multiplier</t>
  </si>
  <si>
    <t>Memo - wholesale charge</t>
  </si>
  <si>
    <t>Memo - Wholesale fixed charge payable</t>
  </si>
  <si>
    <t>NAV fixed charge</t>
  </si>
  <si>
    <t>NAV fixed charge payable</t>
  </si>
  <si>
    <t>Units</t>
  </si>
  <si>
    <t>nr</t>
  </si>
  <si>
    <t>£/customer</t>
  </si>
  <si>
    <t>£</t>
  </si>
  <si>
    <t>%</t>
  </si>
  <si>
    <t>Household standing charge (measured)</t>
  </si>
  <si>
    <t>Volumetric charges</t>
  </si>
  <si>
    <t>Memo - end user wholesale charge</t>
  </si>
  <si>
    <t>NAV volumetric charge</t>
  </si>
  <si>
    <t>Total NAV charge</t>
  </si>
  <si>
    <t>m3/cust</t>
  </si>
  <si>
    <t>m3</t>
  </si>
  <si>
    <t>£/m3</t>
  </si>
  <si>
    <t>Household</t>
  </si>
  <si>
    <t>Non-household</t>
  </si>
  <si>
    <t>Select 50 user fixed charge</t>
  </si>
  <si>
    <t>Select 180 user fixed charge</t>
  </si>
  <si>
    <t>Select 50</t>
  </si>
  <si>
    <t>Select 750 user fixed charge</t>
  </si>
  <si>
    <t>Select 180</t>
  </si>
  <si>
    <t>Select 750</t>
  </si>
  <si>
    <t>Total</t>
  </si>
  <si>
    <t>Bulk meter charges</t>
  </si>
  <si>
    <t>Bulk meter charge</t>
  </si>
  <si>
    <t>£/meter</t>
  </si>
  <si>
    <t>NAV SITE BULK CHARGE SUMMARY</t>
  </si>
  <si>
    <t>Total site NAV bulk charge</t>
  </si>
  <si>
    <t>Volumetric discount</t>
  </si>
  <si>
    <t>Bulk charge for NAVs</t>
  </si>
  <si>
    <t>END OF SHEET</t>
  </si>
  <si>
    <t>Household - surface water and highways drainage</t>
  </si>
  <si>
    <t>Household - highways drainage only</t>
  </si>
  <si>
    <t>Household - surface water only</t>
  </si>
  <si>
    <t>Surface water drainage: Band 1</t>
  </si>
  <si>
    <t>Surface water drainage: Band 2</t>
  </si>
  <si>
    <t>Surface water drainage: Band 3</t>
  </si>
  <si>
    <t>Surface water drainage: Band 4</t>
  </si>
  <si>
    <t>Surface water drainage: Band 5</t>
  </si>
  <si>
    <t>Surface water drainage: Band 6</t>
  </si>
  <si>
    <t>Surface water drainage: Band 7</t>
  </si>
  <si>
    <t>Surface water drainage: Band 8</t>
  </si>
  <si>
    <t>Surface water drainage: Band 9</t>
  </si>
  <si>
    <t>Surface water drainage: Band 10</t>
  </si>
  <si>
    <t>Surface water drainage: Band 11</t>
  </si>
  <si>
    <t>Select</t>
  </si>
  <si>
    <t>Surface water drainage: Band 12</t>
  </si>
  <si>
    <t>Surface water drainage: Band 13</t>
  </si>
  <si>
    <t>Surface water drainage: Band 14</t>
  </si>
  <si>
    <t>Surface water drainage: Band 15</t>
  </si>
  <si>
    <t>Highways drainage: Band 1</t>
  </si>
  <si>
    <t>Highways drainage: Band 2</t>
  </si>
  <si>
    <t>Highways drainage: Band 3</t>
  </si>
  <si>
    <t>Highways drainage: Band 4</t>
  </si>
  <si>
    <t>Highways drainage: Band 5</t>
  </si>
  <si>
    <t>Highways drainage: Band 6</t>
  </si>
  <si>
    <t>Highways drainage: Band 7</t>
  </si>
  <si>
    <t>Highways drainage: Band 8</t>
  </si>
  <si>
    <t>Highways drainage: Band 9</t>
  </si>
  <si>
    <t>Highways drainage: Band 10</t>
  </si>
  <si>
    <t>Highways drainage: Band 11</t>
  </si>
  <si>
    <t>Highways drainage: Band 12</t>
  </si>
  <si>
    <t>Highways drainage: Band 13</t>
  </si>
  <si>
    <t>Highways drainage: Band 14</t>
  </si>
  <si>
    <t>Highways drainage: Band 15</t>
  </si>
  <si>
    <t>Guidance note on using this charge calculator</t>
  </si>
  <si>
    <t>Water</t>
  </si>
  <si>
    <t>Use the table 'End-user fixed charges' to input the number of plots of each type you expect there to be on the site. If you do not know the meter size of your non-household customers, then a best guess will suffice - meter size does not determine the level of the ongoing charge, as these charges are discounted 100% against the end-user charge.</t>
  </si>
  <si>
    <t>We will also require NAVs to pay a meter standing charge for the bulk supply meter(s). Note that we don't charge for the installation of these meters. We recommend NAVs assume a bulk meter size of at least 100mm.</t>
  </si>
  <si>
    <t>Fixed charges - surface water and highways drainage</t>
  </si>
  <si>
    <t>NAVs should refer to our wholesale charges scheme to determine the correct surface water and highways drainage banding for their  non-household customers.</t>
  </si>
  <si>
    <t>If you have any comments or questions about the use of this tool, please let us know at:</t>
  </si>
  <si>
    <t>NAVenquiries@uuplc.co.uk</t>
  </si>
  <si>
    <t>Pumping station flag (1 if site has wastewater pump)</t>
  </si>
  <si>
    <t>It isn't necessary to use this tool to calculate the ongoing volumetric charge for a site without a large user. This is because we charge such sites using the blended charge published in our 'bulk charges for NAVs' charges statement.</t>
  </si>
  <si>
    <t>This workbook illustrates how we will calculate the bulk charge for a NAV site with a large user, trade effluent consent and/or a surface water drainage charge, where applicable. We hope that this will be a useful tool to help NAVs understand the ongoing charges they will be liable to pay at such sites.</t>
  </si>
  <si>
    <t>Note that large users will require at least two entries in this table: one to reflect the appropriate customer banding (Select 50, Select 180 etc) and at least one more to represent the meter size. Note that while some large users require more than one meter, this tool assumes one meter per customer for simplicity.</t>
  </si>
  <si>
    <t>Wastewater - foul sewerage charges</t>
  </si>
  <si>
    <t>Use the table 'Volumetric charges - foul' to input the number of plots of each type you expect there to be on the site. A Select sewerage customer discharges at least 50,000m3 of wastewater.</t>
  </si>
  <si>
    <t>Trade Effluent</t>
  </si>
  <si>
    <t>Number of customers</t>
  </si>
  <si>
    <t>Assumed consumption per customer</t>
  </si>
  <si>
    <t>Assumed total end-user consumption</t>
  </si>
  <si>
    <t>Memo - wholesale tariff</t>
  </si>
  <si>
    <t>cust</t>
  </si>
  <si>
    <t>Total / average</t>
  </si>
  <si>
    <t>Memo - NAV tariffs associated with end-user group - used to calculate weighted volumetric rate where there is large user on site</t>
  </si>
  <si>
    <t>Meter flag (0 = charge on bulk meter, 1 = charge on end-user meter )</t>
  </si>
  <si>
    <t>TARIFF REFERENCE DATA</t>
  </si>
  <si>
    <t>Volumetric charges - foul sewerage</t>
  </si>
  <si>
    <t>NAV fixed charge - with pumping station</t>
  </si>
  <si>
    <t>Volumetric charge</t>
  </si>
  <si>
    <t>Volumetric charge - with pump</t>
  </si>
  <si>
    <t>Vol. charge based on end-user meter</t>
  </si>
  <si>
    <t>Vol. charge based on end-user meter - with pump</t>
  </si>
  <si>
    <t>Select sewerage (large user)</t>
  </si>
  <si>
    <t>Standard rate (no large user)</t>
  </si>
  <si>
    <t>Trade Effluent charges</t>
  </si>
  <si>
    <t>Trade Effluent volume</t>
  </si>
  <si>
    <t>Strength</t>
  </si>
  <si>
    <t xml:space="preserve">Reception and conveyance </t>
  </si>
  <si>
    <t>Reception and conveyance - large user (&gt; 50 Ml)</t>
  </si>
  <si>
    <t>m3/year</t>
  </si>
  <si>
    <t>mg/l</t>
  </si>
  <si>
    <t>Preliminary and primary treatment</t>
  </si>
  <si>
    <t>Biological treatment (volume related secondary treatment costs)</t>
  </si>
  <si>
    <t xml:space="preserve">Biological oxidation (based on chemical oxygen demand of 350mg/l) </t>
  </si>
  <si>
    <t xml:space="preserve">Sludge treatment and disposal (based on suspended solids of 230mg/l) </t>
  </si>
  <si>
    <t xml:space="preserve"> </t>
  </si>
  <si>
    <t>If there is a customer with a trade effluent consent on site, use the Trade Effluent Charges table to record the volume and strength of the discharge.  Volumes should be input against the Reception &amp; Conveyance charge element, or the Large User Reception &amp; Conveyance charge element if the discharge is greater than 50,000 Ml per year.  The chemical oxygen demand (COD) in mg/l and suspended solids in mg/l of the effluent should be recorded against the Biological Oxidation and Sludge Treatment and Disposal elements of the charging formula respectively.</t>
  </si>
  <si>
    <t>Standard NAV rate (no large user)</t>
  </si>
  <si>
    <t>Wholesale starting point - volumetric</t>
  </si>
  <si>
    <t>Wholesale starting point - fixed charge</t>
  </si>
  <si>
    <t>Total discount</t>
  </si>
  <si>
    <t>Wastewater - surface water and highways drainage charges</t>
  </si>
  <si>
    <t>We will charge for highways drainage whenever we provide any bulk supply wastewater service to a NAV site (either for foul sewerage or for surface water drainage).   We will charge for surface water where surface water from customer properties on a NAV's site drains to our network.</t>
  </si>
  <si>
    <t xml:space="preserve">Use the table 'Fixed charges - surface water and highways drainage' to calculate the surface water drainage charges due. </t>
  </si>
  <si>
    <t>NHH standing charge for meters 0 - 25mm</t>
  </si>
  <si>
    <t xml:space="preserve">NHH standing charge for meters &gt;25 - 50mm </t>
  </si>
  <si>
    <t xml:space="preserve">NHH standing charge for meters &gt;50 - 100mm </t>
  </si>
  <si>
    <t xml:space="preserve">NHH standing charge for meters &gt;100mm </t>
  </si>
  <si>
    <t>Swimming pool*</t>
  </si>
  <si>
    <t>Swimming Pool</t>
  </si>
  <si>
    <t>* weightings for sites with a swimming pool will be reviewed on a case by case basis</t>
  </si>
  <si>
    <t>2025/26 bulk supply charge calculator for NAV sites - Water</t>
  </si>
  <si>
    <t>2025/26 bulk supply charge calculator for NAV sites - Wastewater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</si>
</sst>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_-* #,##0.000_-;\-* #,##0.000_-;_-* &quot;-&quot;??_-;_-@_-"/>
    <numFmt numFmtId="166" formatCode="_-* #,##0.000_-;\-* #,##0.000_-;_-* &quot;-&quot;???_-;_-@_-"/>
    <numFmt numFmtId="167" formatCode="0.0%"/>
    <numFmt numFmtId="168" formatCode="_-* #,##0.0000_-;\-* #,##0.0000_-;_-* &quot;-&quot;??_-;_-@_-"/>
    <numFmt numFmtId="169" formatCode="_-* #,##0_-;\-* #,##0_-;_-* &quot;-&quot;????_-;_-@_-"/>
    <numFmt numFmtId="170" formatCode="dd\ mmm\ yy_);\(###0\);&quot;-  &quot;;&quot; &quot;@&quot; &quot;"/>
    <numFmt numFmtId="171" formatCode="#,##0.0000_);\(#,##0.0000\);&quot;-  &quot;;&quot; &quot;@&quot; &quot;"/>
  </numFmts>
  <fonts count="24"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6"/>
      <color theme="0"/>
      <name val="Calibri"/>
      <family val="2"/>
      <scheme val="minor"/>
    </font>
    <font>
      <sz val="11"/>
      <color theme="1"/>
      <name val="Calibri"/>
      <family val="2"/>
      <scheme val="minor"/>
    </font>
    <font>
      <b/>
      <sz val="18"/>
      <color theme="0"/>
      <name val="Calibri"/>
      <family val="2"/>
      <scheme val="minor"/>
    </font>
    <font>
      <sz val="12"/>
      <color theme="0"/>
      <name val="Calibri"/>
      <family val="2"/>
      <scheme val="minor"/>
    </font>
    <font>
      <b/>
      <sz val="11"/>
      <color theme="1"/>
      <name val="Calibri"/>
      <family val="2"/>
      <scheme val="minor"/>
    </font>
    <font>
      <i/>
      <sz val="11"/>
      <color theme="1"/>
      <name val="Calibri"/>
      <family val="2"/>
      <scheme val="minor"/>
    </font>
    <font>
      <sz val="11"/>
      <color rgb="FF0070C0"/>
      <name val="Calibri"/>
      <family val="2"/>
      <scheme val="minor"/>
    </font>
    <font>
      <sz val="11"/>
      <name val="Calibri"/>
      <family val="2"/>
      <scheme val="minor"/>
    </font>
    <font>
      <i/>
      <sz val="11"/>
      <name val="Calibri"/>
      <family val="2"/>
      <scheme val="minor"/>
    </font>
    <font>
      <sz val="16"/>
      <color theme="0"/>
      <name val="Calibri"/>
      <family val="2"/>
      <scheme val="minor"/>
    </font>
    <font>
      <b/>
      <sz val="12"/>
      <color theme="0"/>
      <name val="Calibri"/>
      <family val="2"/>
      <scheme val="minor"/>
    </font>
    <font>
      <b/>
      <i/>
      <sz val="11"/>
      <color theme="1"/>
      <name val="Calibri"/>
      <family val="2"/>
      <scheme val="minor"/>
    </font>
    <font>
      <b/>
      <i/>
      <sz val="11"/>
      <name val="Calibri"/>
      <family val="2"/>
      <scheme val="minor"/>
    </font>
    <font>
      <b/>
      <sz val="11"/>
      <color rgb="FF0070C0"/>
      <name val="Calibri"/>
      <family val="2"/>
      <scheme val="minor"/>
    </font>
    <font>
      <sz val="10"/>
      <color theme="1"/>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rgb="FF024E43"/>
        <bgColor indexed="64"/>
      </patternFill>
    </fill>
    <fill>
      <patternFill patternType="solid">
        <fgColor rgb="FFFFFF99"/>
        <bgColor indexed="64"/>
      </patternFill>
    </fill>
  </fills>
  <borders count="19">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diagonal/>
    </border>
    <border>
      <left/>
      <right/>
      <top/>
      <bottom style="hair">
        <color indexed="64"/>
      </bottom>
      <diagonal/>
    </border>
  </borders>
  <cellStyleXfs count="13">
    <xf numFmtId="0" fontId="0"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21" fillId="0" borderId="0" applyFont="0" applyFill="0" applyBorder="0" applyAlignment="0" applyProtection="0"/>
    <xf numFmtId="170" fontId="22" fillId="0" borderId="0" applyFont="0" applyFill="0" applyBorder="0" applyProtection="0">
      <alignment vertical="top"/>
    </xf>
    <xf numFmtId="171" fontId="21" fillId="0" borderId="0" applyFont="0" applyFill="0" applyBorder="0" applyProtection="0">
      <alignment vertical="top"/>
    </xf>
    <xf numFmtId="0" fontId="23" fillId="0" borderId="0" applyNumberFormat="0" applyFill="0" applyBorder="0" applyAlignment="0" applyProtection="0"/>
    <xf numFmtId="0" fontId="22" fillId="0" borderId="0"/>
    <xf numFmtId="0" fontId="6"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13">
    <xf numFmtId="0" fontId="0" fillId="0" borderId="0" xfId="0"/>
    <xf numFmtId="0" fontId="8" fillId="0" borderId="0" xfId="0" applyFont="1"/>
    <xf numFmtId="0" fontId="8" fillId="2" borderId="0" xfId="0" applyFont="1" applyFill="1"/>
    <xf numFmtId="0" fontId="11" fillId="3" borderId="2" xfId="0" applyFont="1" applyFill="1" applyBorder="1" applyAlignment="1">
      <alignment horizontal="center" vertical="center" wrapText="1"/>
    </xf>
    <xf numFmtId="0" fontId="12" fillId="0" borderId="0" xfId="0" applyFont="1" applyAlignment="1">
      <alignment horizontal="center"/>
    </xf>
    <xf numFmtId="0" fontId="12" fillId="2" borderId="0" xfId="0" applyFont="1" applyFill="1" applyAlignment="1">
      <alignment horizontal="center"/>
    </xf>
    <xf numFmtId="43" fontId="14" fillId="0" borderId="1" xfId="0" applyNumberFormat="1" applyFont="1" applyBorder="1"/>
    <xf numFmtId="0" fontId="15" fillId="0" borderId="1" xfId="3" applyFont="1" applyBorder="1" applyAlignment="1">
      <alignment horizontal="center" vertical="center" wrapText="1"/>
    </xf>
    <xf numFmtId="0" fontId="11" fillId="0" borderId="6" xfId="0" applyFont="1" applyBorder="1"/>
    <xf numFmtId="164" fontId="11" fillId="0" borderId="6" xfId="0" applyNumberFormat="1" applyFont="1" applyBorder="1" applyAlignment="1">
      <alignment horizontal="right"/>
    </xf>
    <xf numFmtId="43" fontId="11" fillId="0" borderId="6" xfId="0" applyNumberFormat="1" applyFont="1" applyBorder="1" applyAlignment="1">
      <alignment horizontal="right"/>
    </xf>
    <xf numFmtId="164" fontId="11" fillId="0" borderId="6" xfId="0" applyNumberFormat="1" applyFont="1" applyBorder="1"/>
    <xf numFmtId="43" fontId="11" fillId="0" borderId="6" xfId="0" applyNumberFormat="1" applyFont="1" applyBorder="1"/>
    <xf numFmtId="0" fontId="11" fillId="0" borderId="0" xfId="0" applyFont="1"/>
    <xf numFmtId="0" fontId="11" fillId="2" borderId="0" xfId="0" applyFont="1" applyFill="1"/>
    <xf numFmtId="0" fontId="11" fillId="3" borderId="5" xfId="0" applyFont="1" applyFill="1" applyBorder="1" applyAlignment="1">
      <alignment horizontal="center" vertical="center" wrapText="1"/>
    </xf>
    <xf numFmtId="0" fontId="12" fillId="0" borderId="3"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8" fillId="0" borderId="0" xfId="0" applyFont="1" applyAlignment="1">
      <alignment wrapText="1"/>
    </xf>
    <xf numFmtId="0" fontId="11" fillId="0" borderId="0" xfId="0" applyFont="1" applyAlignment="1">
      <alignment wrapText="1"/>
    </xf>
    <xf numFmtId="0" fontId="8" fillId="0" borderId="0" xfId="0" applyFont="1" applyAlignment="1">
      <alignment vertical="center" wrapText="1"/>
    </xf>
    <xf numFmtId="164" fontId="16" fillId="4" borderId="0" xfId="1" applyNumberFormat="1" applyFont="1" applyFill="1"/>
    <xf numFmtId="164" fontId="7" fillId="4" borderId="0" xfId="1" applyNumberFormat="1" applyFont="1" applyFill="1"/>
    <xf numFmtId="164" fontId="7" fillId="4" borderId="0" xfId="1" applyNumberFormat="1" applyFont="1" applyFill="1" applyAlignment="1">
      <alignment horizontal="left"/>
    </xf>
    <xf numFmtId="164" fontId="9" fillId="4" borderId="0" xfId="1" applyNumberFormat="1" applyFont="1" applyFill="1"/>
    <xf numFmtId="164" fontId="9" fillId="4" borderId="0" xfId="1" applyNumberFormat="1" applyFont="1" applyFill="1" applyAlignment="1">
      <alignment horizontal="left"/>
    </xf>
    <xf numFmtId="164" fontId="10" fillId="4" borderId="0" xfId="1" applyNumberFormat="1" applyFont="1" applyFill="1"/>
    <xf numFmtId="164" fontId="17" fillId="4" borderId="0" xfId="1" applyNumberFormat="1" applyFont="1" applyFill="1" applyAlignment="1">
      <alignment horizontal="left"/>
    </xf>
    <xf numFmtId="0" fontId="5" fillId="0" borderId="0" xfId="0" applyFont="1" applyAlignment="1">
      <alignment wrapText="1"/>
    </xf>
    <xf numFmtId="0" fontId="4" fillId="0" borderId="0" xfId="0" applyFont="1" applyAlignment="1">
      <alignment vertical="center" wrapText="1"/>
    </xf>
    <xf numFmtId="0" fontId="4" fillId="0" borderId="0" xfId="0" applyFont="1" applyAlignment="1">
      <alignment wrapText="1"/>
    </xf>
    <xf numFmtId="0" fontId="12" fillId="0" borderId="3" xfId="3" applyFont="1" applyBorder="1" applyAlignment="1">
      <alignment horizontal="center"/>
    </xf>
    <xf numFmtId="43" fontId="13" fillId="0" borderId="1" xfId="0" applyNumberFormat="1" applyFont="1" applyBorder="1"/>
    <xf numFmtId="164" fontId="13" fillId="0" borderId="1" xfId="0" applyNumberFormat="1" applyFont="1" applyBorder="1"/>
    <xf numFmtId="164" fontId="13" fillId="0" borderId="1" xfId="1" applyNumberFormat="1" applyFont="1" applyBorder="1"/>
    <xf numFmtId="165" fontId="13" fillId="0" borderId="1" xfId="1" applyNumberFormat="1" applyFont="1" applyBorder="1"/>
    <xf numFmtId="165" fontId="11" fillId="0" borderId="6" xfId="0" applyNumberFormat="1" applyFont="1" applyBorder="1"/>
    <xf numFmtId="0" fontId="18" fillId="0" borderId="0" xfId="0" applyFont="1"/>
    <xf numFmtId="0" fontId="18" fillId="0" borderId="1" xfId="0" applyFont="1" applyBorder="1" applyAlignment="1">
      <alignment horizontal="center"/>
    </xf>
    <xf numFmtId="0" fontId="19" fillId="0" borderId="1" xfId="3" applyFont="1" applyBorder="1" applyAlignment="1">
      <alignment horizontal="center" vertical="center" wrapText="1"/>
    </xf>
    <xf numFmtId="0" fontId="18" fillId="0" borderId="3" xfId="3" applyFont="1" applyBorder="1" applyAlignment="1">
      <alignment horizontal="center"/>
    </xf>
    <xf numFmtId="0" fontId="11" fillId="5" borderId="1" xfId="0" applyFont="1" applyFill="1" applyBorder="1"/>
    <xf numFmtId="43" fontId="11" fillId="0" borderId="0" xfId="0" applyNumberFormat="1" applyFont="1"/>
    <xf numFmtId="164" fontId="14" fillId="5" borderId="1" xfId="1" applyNumberFormat="1" applyFont="1" applyFill="1" applyBorder="1"/>
    <xf numFmtId="165" fontId="13" fillId="0" borderId="1" xfId="1" applyNumberFormat="1" applyFont="1" applyFill="1" applyBorder="1"/>
    <xf numFmtId="0" fontId="11" fillId="0" borderId="1" xfId="0" applyFont="1" applyBorder="1"/>
    <xf numFmtId="43" fontId="20" fillId="0" borderId="1" xfId="0" applyNumberFormat="1" applyFont="1" applyBorder="1"/>
    <xf numFmtId="167" fontId="11" fillId="0" borderId="0" xfId="2" applyNumberFormat="1" applyFont="1"/>
    <xf numFmtId="165" fontId="20" fillId="0" borderId="1" xfId="1" applyNumberFormat="1" applyFont="1" applyBorder="1"/>
    <xf numFmtId="165" fontId="20" fillId="0" borderId="0" xfId="1" applyNumberFormat="1" applyFont="1" applyBorder="1"/>
    <xf numFmtId="165" fontId="20" fillId="0" borderId="10" xfId="1" applyNumberFormat="1" applyFont="1" applyBorder="1"/>
    <xf numFmtId="168" fontId="20" fillId="0" borderId="1" xfId="1" applyNumberFormat="1" applyFont="1" applyBorder="1"/>
    <xf numFmtId="0" fontId="19" fillId="0" borderId="3" xfId="3" applyFont="1" applyBorder="1" applyAlignment="1">
      <alignment horizontal="center" vertical="center" wrapText="1"/>
    </xf>
    <xf numFmtId="164" fontId="11" fillId="0" borderId="6" xfId="1" applyNumberFormat="1" applyFont="1" applyBorder="1"/>
    <xf numFmtId="0" fontId="11" fillId="0" borderId="0" xfId="0" applyFont="1" applyAlignment="1">
      <alignment horizontal="center"/>
    </xf>
    <xf numFmtId="0" fontId="3" fillId="0" borderId="0" xfId="0" applyFont="1"/>
    <xf numFmtId="0" fontId="2" fillId="0" borderId="0" xfId="0" applyFont="1" applyAlignment="1">
      <alignment wrapText="1"/>
    </xf>
    <xf numFmtId="0" fontId="11" fillId="0" borderId="9" xfId="0" applyFont="1" applyBorder="1"/>
    <xf numFmtId="0" fontId="11" fillId="0" borderId="9" xfId="0" applyFont="1" applyBorder="1" applyAlignment="1">
      <alignment vertical="top"/>
    </xf>
    <xf numFmtId="165" fontId="14" fillId="0" borderId="1" xfId="1" quotePrefix="1" applyNumberFormat="1" applyFont="1" applyBorder="1"/>
    <xf numFmtId="0" fontId="19" fillId="0" borderId="5" xfId="3" applyFont="1" applyBorder="1" applyAlignment="1">
      <alignment horizontal="center" vertical="center" wrapText="1"/>
    </xf>
    <xf numFmtId="0" fontId="19" fillId="0" borderId="2" xfId="3" applyFont="1" applyBorder="1" applyAlignment="1">
      <alignment horizontal="center" vertical="center" wrapText="1"/>
    </xf>
    <xf numFmtId="0" fontId="11" fillId="3" borderId="1" xfId="0" applyFont="1" applyFill="1" applyBorder="1" applyAlignment="1">
      <alignment horizontal="center" vertical="center" wrapText="1"/>
    </xf>
    <xf numFmtId="0" fontId="12" fillId="0" borderId="1" xfId="0" applyFont="1" applyBorder="1" applyAlignment="1">
      <alignment horizontal="center"/>
    </xf>
    <xf numFmtId="0" fontId="11" fillId="3" borderId="3" xfId="0" applyFont="1" applyFill="1" applyBorder="1" applyAlignment="1">
      <alignment horizontal="center" vertical="center" wrapText="1"/>
    </xf>
    <xf numFmtId="0" fontId="1" fillId="0" borderId="0" xfId="0" applyFont="1" applyAlignment="1">
      <alignment wrapText="1"/>
    </xf>
    <xf numFmtId="0" fontId="1" fillId="0" borderId="0" xfId="0" applyFont="1"/>
    <xf numFmtId="0" fontId="1" fillId="2" borderId="0" xfId="0" applyFont="1" applyFill="1"/>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1" fillId="0" borderId="1" xfId="0" applyFont="1" applyBorder="1"/>
    <xf numFmtId="164" fontId="1" fillId="5" borderId="1" xfId="1" applyNumberFormat="1" applyFont="1" applyFill="1" applyBorder="1" applyAlignment="1">
      <alignment horizontal="center"/>
    </xf>
    <xf numFmtId="164" fontId="1" fillId="0" borderId="1" xfId="1" applyNumberFormat="1" applyFont="1" applyBorder="1"/>
    <xf numFmtId="165" fontId="1" fillId="0" borderId="1" xfId="1" applyNumberFormat="1" applyFont="1" applyBorder="1"/>
    <xf numFmtId="164" fontId="1" fillId="0" borderId="1" xfId="0" applyNumberFormat="1" applyFont="1" applyBorder="1"/>
    <xf numFmtId="9" fontId="1" fillId="0" borderId="0" xfId="2" applyFont="1"/>
    <xf numFmtId="166" fontId="1" fillId="0" borderId="0" xfId="0" applyNumberFormat="1" applyFont="1"/>
    <xf numFmtId="0" fontId="1" fillId="0" borderId="5" xfId="0" applyFont="1" applyBorder="1"/>
    <xf numFmtId="0" fontId="1" fillId="0" borderId="9" xfId="0" applyFont="1" applyBorder="1"/>
    <xf numFmtId="164" fontId="1" fillId="0" borderId="0" xfId="1" applyNumberFormat="1" applyFont="1"/>
    <xf numFmtId="0" fontId="1" fillId="5" borderId="1" xfId="0" applyFont="1" applyFill="1" applyBorder="1" applyAlignment="1">
      <alignment horizontal="center"/>
    </xf>
    <xf numFmtId="165" fontId="1" fillId="0" borderId="5" xfId="1" applyNumberFormat="1" applyFont="1" applyBorder="1"/>
    <xf numFmtId="167" fontId="1" fillId="0" borderId="2" xfId="2" applyNumberFormat="1" applyFont="1" applyBorder="1" applyAlignment="1">
      <alignment horizontal="center"/>
    </xf>
    <xf numFmtId="164" fontId="1" fillId="0" borderId="0" xfId="0" applyNumberFormat="1" applyFont="1"/>
    <xf numFmtId="166" fontId="1" fillId="2" borderId="0" xfId="0" applyNumberFormat="1" applyFont="1" applyFill="1"/>
    <xf numFmtId="43" fontId="1" fillId="0" borderId="1" xfId="0" applyNumberFormat="1" applyFont="1" applyBorder="1"/>
    <xf numFmtId="0" fontId="12" fillId="0" borderId="0" xfId="0" applyFont="1"/>
    <xf numFmtId="0" fontId="1" fillId="0" borderId="2" xfId="0" applyFont="1" applyBorder="1"/>
    <xf numFmtId="164" fontId="1" fillId="5" borderId="5" xfId="1" applyNumberFormat="1" applyFont="1" applyFill="1" applyBorder="1"/>
    <xf numFmtId="0" fontId="1" fillId="2" borderId="1" xfId="0" applyFont="1" applyFill="1" applyBorder="1"/>
    <xf numFmtId="169" fontId="1" fillId="0" borderId="1" xfId="0" applyNumberFormat="1" applyFont="1" applyBorder="1"/>
    <xf numFmtId="164" fontId="1" fillId="0" borderId="5" xfId="1" applyNumberFormat="1" applyFont="1" applyFill="1" applyBorder="1"/>
    <xf numFmtId="0" fontId="1" fillId="5" borderId="4" xfId="0" applyFont="1" applyFill="1" applyBorder="1"/>
    <xf numFmtId="0" fontId="1" fillId="0" borderId="15" xfId="0" applyFont="1" applyBorder="1"/>
    <xf numFmtId="0" fontId="1" fillId="0" borderId="16" xfId="0" applyFont="1" applyBorder="1"/>
    <xf numFmtId="0" fontId="1" fillId="5" borderId="1" xfId="0" applyFont="1" applyFill="1" applyBorder="1"/>
    <xf numFmtId="168" fontId="13" fillId="0" borderId="1" xfId="1" applyNumberFormat="1" applyFont="1" applyBorder="1"/>
    <xf numFmtId="0" fontId="11" fillId="3" borderId="1" xfId="0" applyFont="1" applyFill="1" applyBorder="1" applyAlignment="1">
      <alignment horizontal="center" vertical="center" wrapText="1"/>
    </xf>
    <xf numFmtId="0" fontId="12" fillId="0" borderId="1" xfId="0" applyFont="1" applyBorder="1" applyAlignment="1">
      <alignment horizontal="center"/>
    </xf>
    <xf numFmtId="167" fontId="1" fillId="0" borderId="1" xfId="2" applyNumberFormat="1" applyFont="1" applyBorder="1" applyAlignment="1">
      <alignment horizontal="center"/>
    </xf>
    <xf numFmtId="0" fontId="11" fillId="2" borderId="0" xfId="0" applyFont="1" applyFill="1" applyAlignment="1">
      <alignment horizontal="center"/>
    </xf>
    <xf numFmtId="0" fontId="11" fillId="3" borderId="7"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4" xfId="0" applyFont="1" applyFill="1" applyBorder="1" applyAlignment="1">
      <alignment horizontal="center" vertical="center" wrapText="1"/>
    </xf>
  </cellXfs>
  <cellStyles count="13">
    <cellStyle name="Comma" xfId="1" builtinId="3"/>
    <cellStyle name="Comma 2" xfId="10" xr:uid="{00000000-0005-0000-0000-000001000000}"/>
    <cellStyle name="Comma 3" xfId="4" xr:uid="{00000000-0005-0000-0000-000002000000}"/>
    <cellStyle name="DateShort" xfId="5" xr:uid="{00000000-0005-0000-0000-000003000000}"/>
    <cellStyle name="Factor" xfId="6" xr:uid="{00000000-0005-0000-0000-000004000000}"/>
    <cellStyle name="Hyperlink 2" xfId="7" xr:uid="{00000000-0005-0000-0000-000005000000}"/>
    <cellStyle name="Normal" xfId="0" builtinId="0"/>
    <cellStyle name="Normal 2" xfId="8" xr:uid="{00000000-0005-0000-0000-000007000000}"/>
    <cellStyle name="Normal 3" xfId="9" xr:uid="{00000000-0005-0000-0000-000008000000}"/>
    <cellStyle name="Normal 4" xfId="3" xr:uid="{00000000-0005-0000-0000-000009000000}"/>
    <cellStyle name="Normal 5" xfId="11" xr:uid="{00000000-0005-0000-0000-00000A000000}"/>
    <cellStyle name="Percent" xfId="2" builtinId="5"/>
    <cellStyle name="Percent 2"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uugresdb40/Sales%20And%20Debt/Sales%200304/Month%2010/Flash/Sales%20flash%20report%20-%20January%202004.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file:///\\Fs1gbn1fs018\junereturn$\Reg%20Reporting%202013\2%20-%20Performance%20Tables\Ww%20Explanatory%20Factors%20Spreadsheet\Full%20Year\2%20-%20Table,%20Performance%20&amp;%20Compliance%20Statement\v2%20CACI\WEF%20T13%2014%2015%2017b%2017c%2017d%2017f%202013%20v1.0%20170513%20FINAL.xls?06360AFF" TargetMode="External"/><Relationship Id="rId1" Type="http://schemas.openxmlformats.org/officeDocument/2006/relationships/externalLinkPath" Target="file:///\\06360AFF\WEF%20T13%2014%2015%2017b%2017c%2017d%2017f%202013%20v1.0%20170513%20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amp;c$\Principal%20Statements\PS14\5.%20Principal%20statement\Principal%20Statement%20(UU%20Model)\PS14%20v1.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CCB\Draft%20Business%20Plan%202003\Part%20C\DBP03%20-%20new%20CB%20comparison%20tabl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bubble/CCB/Draft%20Business%20Plan%202003/Part%20C/DBP03%20-%20new%20CB%20comparison%20tabl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sf\Home\Desktop\GHG%20Accounting%202013%20copy\RR13%20Docs\2013%20Workbooks\CAWv7%20v5%2015.05.2013%20DB.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gbn1fs018\junereturn$\Regulatory\Jr04\GHDB007\GHDB007%20Summar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t&amp;c$\PS05\Ps05nw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amp;c$\PS05\Old%20versions\PS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Regulatory%20Contract%20and%20Interactions\June%20Return\JR15\Tables\RR16%20Workbook%20Draft%20For%20Contributors%20V4%20SL%202014093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ug-res-df09\t&amp;c$\My%20Documents\Meter%20sizes%20(charged)%200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CB\Draft%20Business%20Plan%202003\Part%20C\DBP03%20-%20new%20CB%20comparison%20tab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T&amp;C\Charges%20Submission%202020-2021\6.%20Wholesale%20models\Wholesale%20Charging%20Models\Wastewater%20model\Wastewater%20wholesale%20charges%20model%20202021%20v0.8.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J:\June%20Return\Reg%20Reporting%202013\2%20-%20Performance%20Tables\Ww%20Explanatory%20Factors%20Spreadsheet\Full%20Year\2%20-%20Table,%20Performance%20&amp;%20Compliance%20Statement\v2%20CACI\WEF%20T13%2014%2015%2017b%2017c%2017d%2017f%202013%20v2.2%20090713%20-%20GA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low/Company/UU/PHC%20Project/Void%20Property%20Coun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Mike\2016-17%20Charge%20Multipliers\Copy%20of%20NHH%20Consumption%2016-17%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ODE-A\United%20Utilities\MY%20DOCUMENTS\Cul-de-sac%20monitor\2005-06\Analysis%20Report_Jan%202006%20V1_3d%20MN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gbn1fs002\June%20Return\Reg%20Reporting%202015\1%20-%20Performance%20Tables\Table%207%20-%20Water%20Properties%20&amp;%20Populations\Full%20Year\4%20-%20Supporting%20Information\Properties\Property%20numbers%20RR15%20v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1gbn1fs014\Regulatory%20Contract%20and%20Interactions\June%20Return\JR15\Serviceability\July%20Month%20End\FY15%20July%20Sewer%20Network%20Boa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flow/UU/ST/Water%20Resource%20Team/Regulatory%20Reporting/Reg%20Reporting%202017/!Full%20Year%20(2016-2017)/WB%202016_2017%20NHH%20consump%20scenari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ode-a\United%20Utilities\1522%20-%20Unmeasured%20PHC\Other%20Documents\Project%20Docs\PHC%20Analysis%20Monthly%20Spreadsheets\Final%20Actual%20Method%20Spreadsheets\2012%2013%20Spreadsheets\PHC%20Analysis%20Spreadsheet%20July%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asured anorak page"/>
      <sheetName val="Flash Report"/>
      <sheetName val="Miscellaneous Report"/>
      <sheetName val="Non Reg Report"/>
      <sheetName val="Total SAP download"/>
      <sheetName val="Miscellaneous SAP download"/>
      <sheetName val="Non reg SAP download"/>
      <sheetName val="Non reg billed analysis"/>
      <sheetName val="Billed budget"/>
      <sheetName val="Comparison to Sep 02"/>
      <sheetName val="Initiatives tracking report"/>
      <sheetName val="Reports"/>
      <sheetName val="Bal sht inputs"/>
      <sheetName val="from April 2010"/>
      <sheetName val="lookups"/>
      <sheetName val="lookup Sheet"/>
      <sheetName val="Cost Profile - Current Month"/>
      <sheetName val="Calc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G's"/>
      <sheetName val="Macro's"/>
      <sheetName val="Reports"/>
      <sheetName val="Table 13"/>
      <sheetName val="Table 15"/>
      <sheetName val="Table 17a"/>
      <sheetName val="Table 17b"/>
      <sheetName val="Table 17c"/>
      <sheetName val="Table 17d "/>
      <sheetName val="Table 17f"/>
      <sheetName val="PreviousYearData"/>
      <sheetName val="NewData"/>
      <sheetName val="Sanitary Consents &amp; OMS Codes"/>
      <sheetName val="SepticTank"/>
      <sheetName val="TankeredLoads"/>
      <sheetName val="TE Data"/>
      <sheetName val="PopData"/>
      <sheetName val="17b"/>
    </sheetNames>
    <sheetDataSet>
      <sheetData sheetId="0">
        <row r="1">
          <cell r="A1" t="str">
            <v>A1</v>
          </cell>
        </row>
        <row r="2">
          <cell r="A2" t="str">
            <v>A2</v>
          </cell>
        </row>
        <row r="3">
          <cell r="A3" t="str">
            <v>A3</v>
          </cell>
        </row>
        <row r="4">
          <cell r="A4" t="str">
            <v>A4</v>
          </cell>
        </row>
        <row r="5">
          <cell r="A5" t="str">
            <v>B1</v>
          </cell>
        </row>
        <row r="6">
          <cell r="A6" t="str">
            <v>B2</v>
          </cell>
        </row>
        <row r="7">
          <cell r="A7" t="str">
            <v>B3</v>
          </cell>
        </row>
        <row r="8">
          <cell r="A8" t="str">
            <v>B4</v>
          </cell>
        </row>
        <row r="9">
          <cell r="A9" t="str">
            <v>C1</v>
          </cell>
        </row>
        <row r="10">
          <cell r="A10" t="str">
            <v>C2</v>
          </cell>
        </row>
        <row r="11">
          <cell r="A11" t="str">
            <v>C3</v>
          </cell>
        </row>
        <row r="12">
          <cell r="A12" t="str">
            <v>C4</v>
          </cell>
        </row>
        <row r="13">
          <cell r="A13" t="str">
            <v>C5</v>
          </cell>
        </row>
        <row r="14">
          <cell r="A14" t="str">
            <v>D1</v>
          </cell>
        </row>
        <row r="15">
          <cell r="A15" t="str">
            <v>D2</v>
          </cell>
        </row>
        <row r="16">
          <cell r="A16" t="str">
            <v>D3</v>
          </cell>
        </row>
        <row r="17">
          <cell r="A17" t="str">
            <v>D4</v>
          </cell>
        </row>
        <row r="18">
          <cell r="A18" t="str">
            <v>D5</v>
          </cell>
        </row>
        <row r="19">
          <cell r="A19" t="str">
            <v>DX</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K Factors"/>
      <sheetName val="Principal Statement"/>
      <sheetName val="Formula sheet"/>
      <sheetName val="Support Tariff"/>
      <sheetName val="CCICS"/>
      <sheetName val="Tariff Check List"/>
      <sheetName val="Appendix 1"/>
      <sheetName val="Appendix 2"/>
      <sheetName val="Large User Tariffs"/>
      <sheetName val="Differential calculations"/>
      <sheetName val="AI calculations"/>
      <sheetName val="AI Property Data"/>
      <sheetName val="AI1"/>
      <sheetName val="AI2"/>
      <sheetName val="AI - Halcrow tables"/>
      <sheetName val="Forecasts"/>
      <sheetName val="RR13 T7"/>
      <sheetName val="RR13 T13"/>
      <sheetName val="RR13 T8"/>
      <sheetName val="RR13 T10"/>
      <sheetName val="RR13 T14"/>
      <sheetName val="Reg Accounts 2012-13"/>
      <sheetName val="PR09 Tables"/>
      <sheetName val="Average bills for Carole"/>
    </sheetNames>
    <sheetDataSet>
      <sheetData sheetId="0"/>
      <sheetData sheetId="1"/>
      <sheetData sheetId="2"/>
      <sheetData sheetId="3"/>
      <sheetData sheetId="4"/>
      <sheetData sheetId="5"/>
      <sheetData sheetId="6"/>
      <sheetData sheetId="7"/>
      <sheetData sheetId="8"/>
      <sheetData sheetId="9">
        <row r="32">
          <cell r="B32">
            <v>3000000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4 Cost Base"/>
      <sheetName val="98 Cost Base"/>
      <sheetName val="BP99"/>
      <sheetName val="C3I(new)"/>
      <sheetName val="C3J(new)"/>
      <sheetName val="Input DSM by DSM staff"/>
      <sheetName val="Picklists"/>
      <sheetName val="CAPEX"/>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4 Cost Base"/>
      <sheetName val="98 Cost Base"/>
      <sheetName val="BP99"/>
      <sheetName val="C3I(new)"/>
      <sheetName val="C3J(new)"/>
      <sheetName val="Lists"/>
    </sheetNames>
    <sheetDataSet>
      <sheetData sheetId="0">
        <row r="5">
          <cell r="B5" t="str">
            <v>ANG</v>
          </cell>
          <cell r="C5" t="str">
            <v>HPL</v>
          </cell>
          <cell r="D5" t="str">
            <v>ANH</v>
          </cell>
          <cell r="E5" t="str">
            <v>WSH</v>
          </cell>
          <cell r="F5" t="str">
            <v>NWT</v>
          </cell>
          <cell r="G5" t="str">
            <v>NBN</v>
          </cell>
          <cell r="H5" t="str">
            <v>NEW</v>
          </cell>
          <cell r="I5" t="str">
            <v>NNE</v>
          </cell>
          <cell r="J5" t="str">
            <v>ESK</v>
          </cell>
          <cell r="K5" t="str">
            <v>NES</v>
          </cell>
          <cell r="L5" t="str">
            <v>SVT</v>
          </cell>
          <cell r="M5" t="str">
            <v>SWT</v>
          </cell>
          <cell r="N5" t="str">
            <v>SRN</v>
          </cell>
          <cell r="O5" t="str">
            <v>TMS</v>
          </cell>
          <cell r="P5" t="str">
            <v>WSX</v>
          </cell>
          <cell r="Q5" t="str">
            <v>YKS</v>
          </cell>
          <cell r="R5" t="str">
            <v>YRK</v>
          </cell>
          <cell r="S5" t="str">
            <v>YKY</v>
          </cell>
          <cell r="T5" t="str">
            <v>BWH</v>
          </cell>
          <cell r="U5" t="str">
            <v>BRL</v>
          </cell>
          <cell r="V5" t="str">
            <v>CAM</v>
          </cell>
          <cell r="W5" t="str">
            <v>CHR</v>
          </cell>
          <cell r="X5" t="str">
            <v>WRX</v>
          </cell>
          <cell r="Y5" t="str">
            <v>DVW</v>
          </cell>
          <cell r="Z5" t="str">
            <v>FLK</v>
          </cell>
          <cell r="AA5" t="str">
            <v>MKT</v>
          </cell>
          <cell r="AB5" t="str">
            <v>PRT</v>
          </cell>
          <cell r="AC5" t="str">
            <v>MSN</v>
          </cell>
          <cell r="AD5" t="str">
            <v>SEW</v>
          </cell>
          <cell r="AE5" t="str">
            <v>MSE</v>
          </cell>
          <cell r="AF5" t="str">
            <v>SST</v>
          </cell>
          <cell r="AG5" t="str">
            <v>SUT</v>
          </cell>
          <cell r="AH5" t="str">
            <v>ESY</v>
          </cell>
          <cell r="AI5" t="str">
            <v>SES</v>
          </cell>
          <cell r="AJ5" t="str">
            <v>THD</v>
          </cell>
          <cell r="AK5" t="str">
            <v>TVW</v>
          </cell>
          <cell r="AL5" t="str">
            <v>NSY</v>
          </cell>
          <cell r="AM5" t="str">
            <v>TVN</v>
          </cell>
        </row>
        <row r="6">
          <cell r="B6">
            <v>24</v>
          </cell>
          <cell r="C6">
            <v>36</v>
          </cell>
          <cell r="E6">
            <v>0</v>
          </cell>
          <cell r="F6">
            <v>41.17</v>
          </cell>
          <cell r="G6">
            <v>25.38</v>
          </cell>
          <cell r="H6">
            <v>51.26</v>
          </cell>
          <cell r="I6">
            <v>25.38</v>
          </cell>
          <cell r="J6">
            <v>44</v>
          </cell>
          <cell r="L6">
            <v>34.700000000000003</v>
          </cell>
          <cell r="M6">
            <v>49</v>
          </cell>
          <cell r="N6">
            <v>39</v>
          </cell>
          <cell r="O6">
            <v>48</v>
          </cell>
          <cell r="P6">
            <v>33</v>
          </cell>
          <cell r="Q6">
            <v>24</v>
          </cell>
          <cell r="R6">
            <v>44</v>
          </cell>
          <cell r="T6">
            <v>32.700000000000003</v>
          </cell>
          <cell r="U6">
            <v>26</v>
          </cell>
          <cell r="V6">
            <v>33.700000000000003</v>
          </cell>
          <cell r="W6">
            <v>38.29</v>
          </cell>
          <cell r="X6">
            <v>29</v>
          </cell>
          <cell r="Y6">
            <v>29</v>
          </cell>
          <cell r="Z6">
            <v>44</v>
          </cell>
          <cell r="AA6">
            <v>41</v>
          </cell>
          <cell r="AB6">
            <v>29.84</v>
          </cell>
          <cell r="AC6">
            <v>43</v>
          </cell>
          <cell r="AD6">
            <v>36</v>
          </cell>
          <cell r="AE6">
            <v>39.5</v>
          </cell>
          <cell r="AF6">
            <v>40.520000000000003</v>
          </cell>
          <cell r="AG6">
            <v>44.17</v>
          </cell>
          <cell r="AH6">
            <v>28.31</v>
          </cell>
          <cell r="AI6">
            <v>28.31</v>
          </cell>
          <cell r="AJ6">
            <v>44</v>
          </cell>
          <cell r="AK6">
            <v>44</v>
          </cell>
          <cell r="AL6">
            <v>44</v>
          </cell>
        </row>
        <row r="7">
          <cell r="B7">
            <v>32</v>
          </cell>
          <cell r="C7">
            <v>58</v>
          </cell>
          <cell r="E7">
            <v>0</v>
          </cell>
          <cell r="F7">
            <v>0</v>
          </cell>
          <cell r="G7">
            <v>47.16</v>
          </cell>
          <cell r="H7">
            <v>80.83</v>
          </cell>
          <cell r="I7">
            <v>47.16</v>
          </cell>
          <cell r="J7">
            <v>84</v>
          </cell>
          <cell r="L7">
            <v>62.3</v>
          </cell>
          <cell r="M7">
            <v>82</v>
          </cell>
          <cell r="N7">
            <v>57</v>
          </cell>
          <cell r="O7">
            <v>89</v>
          </cell>
          <cell r="P7">
            <v>56</v>
          </cell>
          <cell r="Q7">
            <v>38</v>
          </cell>
          <cell r="R7">
            <v>63</v>
          </cell>
          <cell r="T7">
            <v>45.2</v>
          </cell>
          <cell r="U7">
            <v>51</v>
          </cell>
          <cell r="V7">
            <v>54.5</v>
          </cell>
          <cell r="W7">
            <v>62.45</v>
          </cell>
          <cell r="X7">
            <v>69</v>
          </cell>
          <cell r="Y7">
            <v>69</v>
          </cell>
          <cell r="Z7">
            <v>61</v>
          </cell>
          <cell r="AA7">
            <v>82</v>
          </cell>
          <cell r="AB7">
            <v>47.84</v>
          </cell>
          <cell r="AC7">
            <v>57</v>
          </cell>
          <cell r="AD7">
            <v>63</v>
          </cell>
          <cell r="AE7">
            <v>60</v>
          </cell>
          <cell r="AF7">
            <v>75.38</v>
          </cell>
          <cell r="AG7">
            <v>0</v>
          </cell>
          <cell r="AH7">
            <v>48.38</v>
          </cell>
          <cell r="AI7">
            <v>48.38</v>
          </cell>
          <cell r="AJ7">
            <v>61</v>
          </cell>
          <cell r="AK7">
            <v>61</v>
          </cell>
          <cell r="AL7">
            <v>61</v>
          </cell>
        </row>
        <row r="8">
          <cell r="B8">
            <v>80</v>
          </cell>
          <cell r="C8">
            <v>108</v>
          </cell>
          <cell r="E8">
            <v>0</v>
          </cell>
          <cell r="F8">
            <v>145.72</v>
          </cell>
          <cell r="G8">
            <v>68.95</v>
          </cell>
          <cell r="H8">
            <v>176.42</v>
          </cell>
          <cell r="I8">
            <v>68.95</v>
          </cell>
          <cell r="J8">
            <v>108</v>
          </cell>
          <cell r="L8">
            <v>129.4</v>
          </cell>
          <cell r="M8">
            <v>121</v>
          </cell>
          <cell r="N8">
            <v>122</v>
          </cell>
          <cell r="O8">
            <v>133</v>
          </cell>
          <cell r="P8">
            <v>91</v>
          </cell>
          <cell r="Q8">
            <v>67</v>
          </cell>
          <cell r="R8">
            <v>166</v>
          </cell>
          <cell r="T8">
            <v>86.75</v>
          </cell>
          <cell r="U8">
            <v>106</v>
          </cell>
          <cell r="V8">
            <v>83.1</v>
          </cell>
          <cell r="W8">
            <v>134.47999999999999</v>
          </cell>
          <cell r="X8">
            <v>75</v>
          </cell>
          <cell r="Y8">
            <v>75</v>
          </cell>
          <cell r="Z8">
            <v>91</v>
          </cell>
          <cell r="AA8">
            <v>119</v>
          </cell>
          <cell r="AB8">
            <v>121.57</v>
          </cell>
          <cell r="AC8">
            <v>0</v>
          </cell>
          <cell r="AD8">
            <v>0</v>
          </cell>
          <cell r="AE8">
            <v>0</v>
          </cell>
          <cell r="AF8">
            <v>114.28</v>
          </cell>
          <cell r="AG8">
            <v>0</v>
          </cell>
          <cell r="AH8">
            <v>58.6</v>
          </cell>
          <cell r="AI8">
            <v>58.6</v>
          </cell>
          <cell r="AJ8">
            <v>91</v>
          </cell>
          <cell r="AK8">
            <v>91</v>
          </cell>
          <cell r="AL8">
            <v>91</v>
          </cell>
        </row>
        <row r="9">
          <cell r="B9">
            <v>57</v>
          </cell>
          <cell r="C9">
            <v>65</v>
          </cell>
          <cell r="E9">
            <v>78</v>
          </cell>
          <cell r="F9">
            <v>90.76</v>
          </cell>
          <cell r="G9">
            <v>69.31</v>
          </cell>
          <cell r="H9">
            <v>87.26</v>
          </cell>
          <cell r="I9">
            <v>69.31</v>
          </cell>
          <cell r="J9">
            <v>0</v>
          </cell>
          <cell r="L9">
            <v>56</v>
          </cell>
          <cell r="M9">
            <v>94</v>
          </cell>
          <cell r="N9">
            <v>86</v>
          </cell>
          <cell r="O9">
            <v>85</v>
          </cell>
          <cell r="P9">
            <v>82</v>
          </cell>
          <cell r="Q9">
            <v>77</v>
          </cell>
          <cell r="R9">
            <v>76</v>
          </cell>
          <cell r="T9">
            <v>72.900000000000006</v>
          </cell>
          <cell r="U9">
            <v>76</v>
          </cell>
          <cell r="V9">
            <v>65.400000000000006</v>
          </cell>
          <cell r="W9">
            <v>89.73</v>
          </cell>
          <cell r="X9">
            <v>67</v>
          </cell>
          <cell r="Y9">
            <v>67</v>
          </cell>
          <cell r="Z9">
            <v>80</v>
          </cell>
          <cell r="AA9">
            <v>88</v>
          </cell>
          <cell r="AB9">
            <v>64.349999999999994</v>
          </cell>
          <cell r="AC9">
            <v>82</v>
          </cell>
          <cell r="AD9">
            <v>74</v>
          </cell>
          <cell r="AE9">
            <v>78</v>
          </cell>
          <cell r="AF9">
            <v>60.5</v>
          </cell>
          <cell r="AG9">
            <v>89.77</v>
          </cell>
          <cell r="AH9">
            <v>65.13</v>
          </cell>
          <cell r="AI9">
            <v>65.13</v>
          </cell>
          <cell r="AJ9">
            <v>80</v>
          </cell>
          <cell r="AK9">
            <v>80</v>
          </cell>
          <cell r="AL9">
            <v>80</v>
          </cell>
        </row>
        <row r="10">
          <cell r="B10">
            <v>72</v>
          </cell>
          <cell r="C10">
            <v>95</v>
          </cell>
          <cell r="E10">
            <v>139</v>
          </cell>
          <cell r="F10">
            <v>0</v>
          </cell>
          <cell r="G10">
            <v>98.72</v>
          </cell>
          <cell r="H10">
            <v>132.38999999999999</v>
          </cell>
          <cell r="I10">
            <v>98.72</v>
          </cell>
          <cell r="J10">
            <v>0</v>
          </cell>
          <cell r="L10">
            <v>81.3</v>
          </cell>
          <cell r="M10">
            <v>128</v>
          </cell>
          <cell r="N10">
            <v>114</v>
          </cell>
          <cell r="O10">
            <v>138</v>
          </cell>
          <cell r="P10">
            <v>102</v>
          </cell>
          <cell r="Q10">
            <v>98</v>
          </cell>
          <cell r="R10">
            <v>154</v>
          </cell>
          <cell r="T10">
            <v>115</v>
          </cell>
          <cell r="U10">
            <v>109</v>
          </cell>
          <cell r="V10">
            <v>89.3</v>
          </cell>
          <cell r="W10">
            <v>132.91999999999999</v>
          </cell>
          <cell r="X10">
            <v>88</v>
          </cell>
          <cell r="Y10">
            <v>88</v>
          </cell>
          <cell r="Z10">
            <v>101</v>
          </cell>
          <cell r="AA10">
            <v>119</v>
          </cell>
          <cell r="AB10">
            <v>90.16</v>
          </cell>
          <cell r="AC10">
            <v>104</v>
          </cell>
          <cell r="AD10">
            <v>119</v>
          </cell>
          <cell r="AE10">
            <v>111.5</v>
          </cell>
          <cell r="AF10">
            <v>109.95</v>
          </cell>
          <cell r="AG10">
            <v>0</v>
          </cell>
          <cell r="AH10">
            <v>90.59</v>
          </cell>
          <cell r="AI10">
            <v>90.59</v>
          </cell>
          <cell r="AJ10">
            <v>101</v>
          </cell>
          <cell r="AK10">
            <v>101</v>
          </cell>
          <cell r="AL10">
            <v>101</v>
          </cell>
        </row>
        <row r="11">
          <cell r="B11">
            <v>126</v>
          </cell>
          <cell r="C11">
            <v>175</v>
          </cell>
          <cell r="E11">
            <v>270</v>
          </cell>
          <cell r="F11">
            <v>189.92</v>
          </cell>
          <cell r="G11">
            <v>126.3</v>
          </cell>
          <cell r="H11">
            <v>279.2</v>
          </cell>
          <cell r="I11">
            <v>126.3</v>
          </cell>
          <cell r="J11">
            <v>0</v>
          </cell>
          <cell r="L11">
            <v>168</v>
          </cell>
          <cell r="M11">
            <v>233</v>
          </cell>
          <cell r="N11">
            <v>201</v>
          </cell>
          <cell r="O11">
            <v>201</v>
          </cell>
          <cell r="P11">
            <v>0</v>
          </cell>
          <cell r="Q11">
            <v>124</v>
          </cell>
          <cell r="R11">
            <v>230</v>
          </cell>
          <cell r="T11">
            <v>207.45</v>
          </cell>
          <cell r="U11">
            <v>172</v>
          </cell>
          <cell r="V11">
            <v>142</v>
          </cell>
          <cell r="W11">
            <v>218.67</v>
          </cell>
          <cell r="X11">
            <v>98</v>
          </cell>
          <cell r="Y11">
            <v>98</v>
          </cell>
          <cell r="Z11">
            <v>133</v>
          </cell>
          <cell r="AA11">
            <v>168</v>
          </cell>
          <cell r="AB11">
            <v>185.07</v>
          </cell>
          <cell r="AC11">
            <v>0</v>
          </cell>
          <cell r="AD11">
            <v>0</v>
          </cell>
          <cell r="AE11">
            <v>0</v>
          </cell>
          <cell r="AF11">
            <v>156.84</v>
          </cell>
          <cell r="AG11">
            <v>0</v>
          </cell>
          <cell r="AH11">
            <v>102.67</v>
          </cell>
          <cell r="AI11">
            <v>102.67</v>
          </cell>
          <cell r="AJ11">
            <v>133</v>
          </cell>
          <cell r="AK11">
            <v>133</v>
          </cell>
          <cell r="AL11">
            <v>133</v>
          </cell>
        </row>
        <row r="12">
          <cell r="B12">
            <v>0</v>
          </cell>
          <cell r="C12">
            <v>0</v>
          </cell>
          <cell r="E12">
            <v>25</v>
          </cell>
          <cell r="F12">
            <v>0</v>
          </cell>
          <cell r="G12">
            <v>44.62</v>
          </cell>
          <cell r="H12">
            <v>29.55</v>
          </cell>
          <cell r="I12">
            <v>44.62</v>
          </cell>
          <cell r="J12">
            <v>28</v>
          </cell>
          <cell r="L12">
            <v>34.4</v>
          </cell>
          <cell r="M12">
            <v>42</v>
          </cell>
          <cell r="N12">
            <v>57</v>
          </cell>
          <cell r="O12">
            <v>36.4</v>
          </cell>
          <cell r="P12">
            <v>0</v>
          </cell>
          <cell r="Q12">
            <v>46</v>
          </cell>
          <cell r="R12">
            <v>0</v>
          </cell>
          <cell r="T12">
            <v>26</v>
          </cell>
          <cell r="U12">
            <v>33</v>
          </cell>
          <cell r="V12">
            <v>0</v>
          </cell>
          <cell r="W12">
            <v>0</v>
          </cell>
          <cell r="X12">
            <v>38</v>
          </cell>
          <cell r="Y12">
            <v>38</v>
          </cell>
          <cell r="Z12">
            <v>40</v>
          </cell>
          <cell r="AA12">
            <v>43</v>
          </cell>
          <cell r="AB12">
            <v>0</v>
          </cell>
          <cell r="AC12">
            <v>0</v>
          </cell>
          <cell r="AD12">
            <v>41</v>
          </cell>
          <cell r="AE12">
            <v>41</v>
          </cell>
          <cell r="AF12">
            <v>0</v>
          </cell>
          <cell r="AG12">
            <v>0</v>
          </cell>
          <cell r="AH12">
            <v>0</v>
          </cell>
          <cell r="AI12">
            <v>0</v>
          </cell>
          <cell r="AJ12">
            <v>40</v>
          </cell>
          <cell r="AK12">
            <v>40</v>
          </cell>
          <cell r="AL12">
            <v>40</v>
          </cell>
        </row>
        <row r="13">
          <cell r="B13">
            <v>160000</v>
          </cell>
          <cell r="C13">
            <v>0</v>
          </cell>
          <cell r="E13">
            <v>100250</v>
          </cell>
          <cell r="F13">
            <v>0</v>
          </cell>
          <cell r="G13">
            <v>0</v>
          </cell>
          <cell r="H13">
            <v>0</v>
          </cell>
          <cell r="I13">
            <v>0</v>
          </cell>
          <cell r="J13">
            <v>127500</v>
          </cell>
          <cell r="L13">
            <v>99240</v>
          </cell>
          <cell r="M13">
            <v>0</v>
          </cell>
          <cell r="N13">
            <v>166700</v>
          </cell>
          <cell r="O13">
            <v>131447</v>
          </cell>
          <cell r="P13">
            <v>176000</v>
          </cell>
          <cell r="Q13">
            <v>0</v>
          </cell>
          <cell r="R13">
            <v>0</v>
          </cell>
          <cell r="T13">
            <v>114000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row>
        <row r="14">
          <cell r="B14">
            <v>89000</v>
          </cell>
          <cell r="C14">
            <v>0</v>
          </cell>
          <cell r="E14">
            <v>0</v>
          </cell>
          <cell r="F14">
            <v>48300</v>
          </cell>
          <cell r="G14">
            <v>0</v>
          </cell>
          <cell r="H14">
            <v>0</v>
          </cell>
          <cell r="I14">
            <v>0</v>
          </cell>
          <cell r="J14">
            <v>0</v>
          </cell>
          <cell r="L14">
            <v>0</v>
          </cell>
          <cell r="M14">
            <v>66000</v>
          </cell>
          <cell r="N14">
            <v>69000</v>
          </cell>
          <cell r="O14">
            <v>56070</v>
          </cell>
          <cell r="P14">
            <v>68000</v>
          </cell>
          <cell r="Q14">
            <v>58400</v>
          </cell>
          <cell r="R14">
            <v>0</v>
          </cell>
          <cell r="T14">
            <v>80000</v>
          </cell>
          <cell r="U14">
            <v>0</v>
          </cell>
          <cell r="V14">
            <v>62.25</v>
          </cell>
          <cell r="W14">
            <v>0</v>
          </cell>
          <cell r="X14">
            <v>0</v>
          </cell>
          <cell r="Y14">
            <v>0</v>
          </cell>
          <cell r="Z14">
            <v>0</v>
          </cell>
          <cell r="AA14">
            <v>0</v>
          </cell>
          <cell r="AB14">
            <v>0</v>
          </cell>
          <cell r="AC14">
            <v>0</v>
          </cell>
          <cell r="AD14">
            <v>0</v>
          </cell>
          <cell r="AE14">
            <v>0</v>
          </cell>
          <cell r="AF14">
            <v>64.3</v>
          </cell>
          <cell r="AG14">
            <v>0</v>
          </cell>
          <cell r="AH14">
            <v>0</v>
          </cell>
          <cell r="AI14">
            <v>0</v>
          </cell>
          <cell r="AJ14">
            <v>54900</v>
          </cell>
          <cell r="AK14">
            <v>54900</v>
          </cell>
          <cell r="AL14">
            <v>0</v>
          </cell>
        </row>
        <row r="15">
          <cell r="B15">
            <v>133000</v>
          </cell>
          <cell r="C15">
            <v>0</v>
          </cell>
          <cell r="E15">
            <v>124660</v>
          </cell>
          <cell r="F15">
            <v>137000</v>
          </cell>
          <cell r="G15">
            <v>95522</v>
          </cell>
          <cell r="H15">
            <v>62750</v>
          </cell>
          <cell r="I15">
            <v>95522</v>
          </cell>
          <cell r="J15">
            <v>135000</v>
          </cell>
          <cell r="L15">
            <v>177220</v>
          </cell>
          <cell r="M15">
            <v>109000</v>
          </cell>
          <cell r="N15">
            <v>91600</v>
          </cell>
          <cell r="O15">
            <v>139550</v>
          </cell>
          <cell r="P15">
            <v>87000</v>
          </cell>
          <cell r="Q15">
            <v>126400</v>
          </cell>
          <cell r="R15">
            <v>0</v>
          </cell>
          <cell r="T15">
            <v>68500</v>
          </cell>
          <cell r="U15">
            <v>77500</v>
          </cell>
          <cell r="V15">
            <v>82.6</v>
          </cell>
          <cell r="W15">
            <v>0</v>
          </cell>
          <cell r="X15">
            <v>76500</v>
          </cell>
          <cell r="Y15">
            <v>76500</v>
          </cell>
          <cell r="Z15">
            <v>0</v>
          </cell>
          <cell r="AA15">
            <v>0</v>
          </cell>
          <cell r="AB15">
            <v>0</v>
          </cell>
          <cell r="AC15">
            <v>0</v>
          </cell>
          <cell r="AD15">
            <v>0</v>
          </cell>
          <cell r="AE15">
            <v>0</v>
          </cell>
          <cell r="AF15">
            <v>63.07</v>
          </cell>
          <cell r="AG15">
            <v>72413</v>
          </cell>
          <cell r="AH15">
            <v>69000</v>
          </cell>
          <cell r="AI15">
            <v>69000</v>
          </cell>
          <cell r="AJ15">
            <v>106700</v>
          </cell>
          <cell r="AK15">
            <v>106700</v>
          </cell>
          <cell r="AL15">
            <v>106700</v>
          </cell>
        </row>
        <row r="16">
          <cell r="B16">
            <v>9000</v>
          </cell>
          <cell r="C16">
            <v>0</v>
          </cell>
          <cell r="E16">
            <v>27930</v>
          </cell>
          <cell r="F16">
            <v>0</v>
          </cell>
          <cell r="G16">
            <v>6461</v>
          </cell>
          <cell r="H16">
            <v>20227</v>
          </cell>
          <cell r="I16">
            <v>6461</v>
          </cell>
          <cell r="J16">
            <v>0</v>
          </cell>
          <cell r="L16">
            <v>0</v>
          </cell>
          <cell r="M16">
            <v>0</v>
          </cell>
          <cell r="N16">
            <v>15500</v>
          </cell>
          <cell r="O16">
            <v>8268</v>
          </cell>
          <cell r="P16">
            <v>12000</v>
          </cell>
          <cell r="Q16">
            <v>12500</v>
          </cell>
          <cell r="R16">
            <v>0</v>
          </cell>
          <cell r="T16">
            <v>16500</v>
          </cell>
          <cell r="U16">
            <v>8400</v>
          </cell>
          <cell r="V16">
            <v>0</v>
          </cell>
          <cell r="W16">
            <v>0</v>
          </cell>
          <cell r="X16">
            <v>0</v>
          </cell>
          <cell r="Y16">
            <v>0</v>
          </cell>
          <cell r="Z16">
            <v>0</v>
          </cell>
          <cell r="AA16">
            <v>0</v>
          </cell>
          <cell r="AB16">
            <v>0</v>
          </cell>
          <cell r="AC16">
            <v>0</v>
          </cell>
          <cell r="AD16">
            <v>0</v>
          </cell>
          <cell r="AE16">
            <v>0</v>
          </cell>
          <cell r="AF16">
            <v>11.33</v>
          </cell>
          <cell r="AG16">
            <v>0</v>
          </cell>
          <cell r="AH16">
            <v>0</v>
          </cell>
          <cell r="AI16">
            <v>0</v>
          </cell>
          <cell r="AJ16">
            <v>0</v>
          </cell>
          <cell r="AK16">
            <v>12400</v>
          </cell>
          <cell r="AL16">
            <v>0</v>
          </cell>
        </row>
        <row r="17">
          <cell r="B17">
            <v>800</v>
          </cell>
          <cell r="C17">
            <v>0</v>
          </cell>
          <cell r="E17">
            <v>0</v>
          </cell>
          <cell r="F17">
            <v>1230</v>
          </cell>
          <cell r="G17">
            <v>0</v>
          </cell>
          <cell r="H17">
            <v>0</v>
          </cell>
          <cell r="I17">
            <v>0</v>
          </cell>
          <cell r="J17">
            <v>1870</v>
          </cell>
          <cell r="L17">
            <v>1797</v>
          </cell>
          <cell r="M17">
            <v>979</v>
          </cell>
          <cell r="N17">
            <v>1500</v>
          </cell>
          <cell r="O17">
            <v>566</v>
          </cell>
          <cell r="P17">
            <v>1000</v>
          </cell>
          <cell r="Q17">
            <v>328</v>
          </cell>
          <cell r="R17">
            <v>0</v>
          </cell>
          <cell r="T17">
            <v>1450</v>
          </cell>
          <cell r="U17">
            <v>250</v>
          </cell>
          <cell r="V17">
            <v>0</v>
          </cell>
          <cell r="W17">
            <v>0</v>
          </cell>
          <cell r="X17">
            <v>0</v>
          </cell>
          <cell r="Y17">
            <v>0</v>
          </cell>
          <cell r="Z17">
            <v>980</v>
          </cell>
          <cell r="AA17">
            <v>0</v>
          </cell>
          <cell r="AB17">
            <v>0</v>
          </cell>
          <cell r="AC17">
            <v>0</v>
          </cell>
          <cell r="AD17">
            <v>0</v>
          </cell>
          <cell r="AE17">
            <v>0</v>
          </cell>
          <cell r="AF17">
            <v>1.08</v>
          </cell>
          <cell r="AG17">
            <v>0</v>
          </cell>
          <cell r="AH17">
            <v>815</v>
          </cell>
          <cell r="AI17">
            <v>815</v>
          </cell>
          <cell r="AJ17">
            <v>980</v>
          </cell>
          <cell r="AK17">
            <v>980</v>
          </cell>
          <cell r="AL17">
            <v>0</v>
          </cell>
        </row>
        <row r="18">
          <cell r="B18">
            <v>130</v>
          </cell>
          <cell r="C18">
            <v>0</v>
          </cell>
          <cell r="E18">
            <v>1045</v>
          </cell>
          <cell r="F18">
            <v>980</v>
          </cell>
          <cell r="G18">
            <v>139</v>
          </cell>
          <cell r="H18">
            <v>153</v>
          </cell>
          <cell r="I18">
            <v>139</v>
          </cell>
          <cell r="J18">
            <v>980</v>
          </cell>
          <cell r="L18">
            <v>0</v>
          </cell>
          <cell r="M18">
            <v>537</v>
          </cell>
          <cell r="N18">
            <v>257</v>
          </cell>
          <cell r="O18">
            <v>470</v>
          </cell>
          <cell r="P18">
            <v>300</v>
          </cell>
          <cell r="Q18">
            <v>151</v>
          </cell>
          <cell r="R18">
            <v>0</v>
          </cell>
          <cell r="T18">
            <v>300</v>
          </cell>
          <cell r="U18">
            <v>503</v>
          </cell>
          <cell r="V18">
            <v>0</v>
          </cell>
          <cell r="W18">
            <v>0</v>
          </cell>
          <cell r="X18">
            <v>0</v>
          </cell>
          <cell r="Y18">
            <v>0</v>
          </cell>
          <cell r="Z18">
            <v>0</v>
          </cell>
          <cell r="AA18">
            <v>0</v>
          </cell>
          <cell r="AB18">
            <v>0</v>
          </cell>
          <cell r="AC18">
            <v>0</v>
          </cell>
          <cell r="AD18">
            <v>0</v>
          </cell>
          <cell r="AE18">
            <v>0</v>
          </cell>
          <cell r="AF18">
            <v>0.23</v>
          </cell>
          <cell r="AG18">
            <v>0</v>
          </cell>
          <cell r="AH18">
            <v>211</v>
          </cell>
          <cell r="AI18">
            <v>211</v>
          </cell>
          <cell r="AJ18">
            <v>345</v>
          </cell>
          <cell r="AK18">
            <v>345</v>
          </cell>
          <cell r="AL18">
            <v>345</v>
          </cell>
        </row>
        <row r="19">
          <cell r="B19">
            <v>75</v>
          </cell>
          <cell r="E19">
            <v>0</v>
          </cell>
          <cell r="F19">
            <v>120</v>
          </cell>
          <cell r="G19">
            <v>95</v>
          </cell>
          <cell r="I19">
            <v>95</v>
          </cell>
          <cell r="L19">
            <v>190</v>
          </cell>
          <cell r="M19">
            <v>103</v>
          </cell>
          <cell r="N19">
            <v>113</v>
          </cell>
          <cell r="O19">
            <v>86</v>
          </cell>
          <cell r="P19">
            <v>90</v>
          </cell>
          <cell r="Q19">
            <v>112</v>
          </cell>
        </row>
        <row r="20">
          <cell r="B20">
            <v>110</v>
          </cell>
          <cell r="E20">
            <v>0</v>
          </cell>
          <cell r="F20">
            <v>168</v>
          </cell>
          <cell r="G20">
            <v>160</v>
          </cell>
          <cell r="I20">
            <v>160</v>
          </cell>
          <cell r="L20">
            <v>242</v>
          </cell>
          <cell r="M20">
            <v>129</v>
          </cell>
          <cell r="N20">
            <v>154</v>
          </cell>
          <cell r="O20">
            <v>148</v>
          </cell>
          <cell r="P20">
            <v>148</v>
          </cell>
          <cell r="Q20">
            <v>130</v>
          </cell>
        </row>
        <row r="21">
          <cell r="B21">
            <v>185</v>
          </cell>
          <cell r="E21">
            <v>0</v>
          </cell>
          <cell r="F21">
            <v>256</v>
          </cell>
          <cell r="G21">
            <v>249</v>
          </cell>
          <cell r="I21">
            <v>249</v>
          </cell>
          <cell r="L21">
            <v>384</v>
          </cell>
          <cell r="M21">
            <v>260</v>
          </cell>
          <cell r="N21">
            <v>264</v>
          </cell>
          <cell r="O21">
            <v>293</v>
          </cell>
          <cell r="P21">
            <v>0</v>
          </cell>
          <cell r="Q21">
            <v>0</v>
          </cell>
        </row>
        <row r="22">
          <cell r="B22">
            <v>150</v>
          </cell>
          <cell r="E22">
            <v>218</v>
          </cell>
          <cell r="F22">
            <v>208</v>
          </cell>
          <cell r="G22">
            <v>127</v>
          </cell>
          <cell r="I22">
            <v>127</v>
          </cell>
          <cell r="L22">
            <v>223</v>
          </cell>
          <cell r="M22">
            <v>0</v>
          </cell>
          <cell r="N22">
            <v>237</v>
          </cell>
          <cell r="O22">
            <v>140</v>
          </cell>
          <cell r="P22">
            <v>129</v>
          </cell>
          <cell r="Q22">
            <v>0</v>
          </cell>
        </row>
        <row r="23">
          <cell r="B23">
            <v>180</v>
          </cell>
          <cell r="E23">
            <v>292</v>
          </cell>
          <cell r="F23">
            <v>275</v>
          </cell>
          <cell r="G23">
            <v>215</v>
          </cell>
          <cell r="I23">
            <v>215</v>
          </cell>
          <cell r="L23">
            <v>270</v>
          </cell>
          <cell r="M23">
            <v>0</v>
          </cell>
          <cell r="N23">
            <v>311</v>
          </cell>
          <cell r="O23">
            <v>211</v>
          </cell>
          <cell r="P23">
            <v>185</v>
          </cell>
          <cell r="Q23">
            <v>0</v>
          </cell>
        </row>
        <row r="24">
          <cell r="B24">
            <v>235</v>
          </cell>
          <cell r="E24">
            <v>454</v>
          </cell>
          <cell r="F24">
            <v>388</v>
          </cell>
          <cell r="G24">
            <v>320</v>
          </cell>
          <cell r="I24">
            <v>320</v>
          </cell>
          <cell r="L24">
            <v>414</v>
          </cell>
          <cell r="M24">
            <v>0</v>
          </cell>
          <cell r="N24">
            <v>494</v>
          </cell>
          <cell r="O24">
            <v>304</v>
          </cell>
          <cell r="P24">
            <v>0</v>
          </cell>
          <cell r="Q24">
            <v>0</v>
          </cell>
        </row>
        <row r="25">
          <cell r="B25">
            <v>0</v>
          </cell>
          <cell r="E25">
            <v>0</v>
          </cell>
          <cell r="F25">
            <v>0</v>
          </cell>
          <cell r="G25">
            <v>111</v>
          </cell>
          <cell r="I25">
            <v>111</v>
          </cell>
          <cell r="L25">
            <v>273</v>
          </cell>
          <cell r="M25">
            <v>0</v>
          </cell>
          <cell r="N25">
            <v>0</v>
          </cell>
          <cell r="O25">
            <v>141</v>
          </cell>
          <cell r="P25">
            <v>148</v>
          </cell>
          <cell r="Q25">
            <v>178</v>
          </cell>
        </row>
        <row r="26">
          <cell r="B26">
            <v>425</v>
          </cell>
          <cell r="E26">
            <v>300</v>
          </cell>
          <cell r="F26">
            <v>315.7</v>
          </cell>
          <cell r="G26">
            <v>292</v>
          </cell>
          <cell r="I26">
            <v>292</v>
          </cell>
          <cell r="L26">
            <v>0</v>
          </cell>
          <cell r="M26">
            <v>418</v>
          </cell>
          <cell r="N26">
            <v>464</v>
          </cell>
          <cell r="O26">
            <v>230.4</v>
          </cell>
          <cell r="P26">
            <v>240</v>
          </cell>
          <cell r="Q26">
            <v>503.1</v>
          </cell>
        </row>
        <row r="27">
          <cell r="B27">
            <v>300</v>
          </cell>
          <cell r="E27">
            <v>3761</v>
          </cell>
          <cell r="F27">
            <v>1834</v>
          </cell>
          <cell r="G27">
            <v>1087</v>
          </cell>
          <cell r="I27">
            <v>1087</v>
          </cell>
          <cell r="L27">
            <v>0</v>
          </cell>
          <cell r="M27">
            <v>2299</v>
          </cell>
          <cell r="N27">
            <v>0</v>
          </cell>
          <cell r="O27">
            <v>1328</v>
          </cell>
          <cell r="P27">
            <v>2400</v>
          </cell>
          <cell r="Q27">
            <v>1570</v>
          </cell>
        </row>
        <row r="28">
          <cell r="B28">
            <v>1100</v>
          </cell>
          <cell r="E28">
            <v>1505</v>
          </cell>
          <cell r="F28">
            <v>0</v>
          </cell>
          <cell r="G28">
            <v>1580</v>
          </cell>
          <cell r="I28">
            <v>1580</v>
          </cell>
          <cell r="L28">
            <v>0</v>
          </cell>
          <cell r="M28">
            <v>1371</v>
          </cell>
          <cell r="N28">
            <v>1700</v>
          </cell>
          <cell r="O28">
            <v>0</v>
          </cell>
          <cell r="P28">
            <v>2100</v>
          </cell>
          <cell r="Q28">
            <v>2091</v>
          </cell>
        </row>
        <row r="29">
          <cell r="B29">
            <v>800</v>
          </cell>
          <cell r="E29">
            <v>0</v>
          </cell>
          <cell r="F29">
            <v>942</v>
          </cell>
          <cell r="G29">
            <v>882</v>
          </cell>
          <cell r="I29">
            <v>882</v>
          </cell>
          <cell r="L29">
            <v>1074</v>
          </cell>
          <cell r="M29">
            <v>717</v>
          </cell>
          <cell r="N29">
            <v>780</v>
          </cell>
          <cell r="O29">
            <v>910</v>
          </cell>
          <cell r="P29">
            <v>700</v>
          </cell>
          <cell r="Q29">
            <v>665</v>
          </cell>
        </row>
        <row r="30">
          <cell r="B30">
            <v>3100</v>
          </cell>
          <cell r="E30">
            <v>5400</v>
          </cell>
          <cell r="F30">
            <v>6751</v>
          </cell>
          <cell r="G30">
            <v>6906</v>
          </cell>
          <cell r="I30">
            <v>6906</v>
          </cell>
          <cell r="L30">
            <v>6109</v>
          </cell>
          <cell r="M30">
            <v>7170</v>
          </cell>
          <cell r="N30">
            <v>6800</v>
          </cell>
          <cell r="O30">
            <v>6728</v>
          </cell>
          <cell r="P30">
            <v>6500</v>
          </cell>
          <cell r="Q30">
            <v>0</v>
          </cell>
        </row>
        <row r="31">
          <cell r="B31">
            <v>1600</v>
          </cell>
          <cell r="E31">
            <v>0</v>
          </cell>
          <cell r="F31">
            <v>2346</v>
          </cell>
          <cell r="G31">
            <v>2254</v>
          </cell>
          <cell r="I31">
            <v>2254</v>
          </cell>
          <cell r="L31">
            <v>3256</v>
          </cell>
          <cell r="M31">
            <v>2142</v>
          </cell>
          <cell r="N31">
            <v>2180</v>
          </cell>
          <cell r="O31">
            <v>2386</v>
          </cell>
          <cell r="P31">
            <v>0</v>
          </cell>
          <cell r="Q31">
            <v>0</v>
          </cell>
        </row>
      </sheetData>
      <sheetData sheetId="1">
        <row r="5">
          <cell r="B5" t="str">
            <v>ANG</v>
          </cell>
          <cell r="C5" t="str">
            <v>HPL</v>
          </cell>
          <cell r="D5" t="str">
            <v>ANH</v>
          </cell>
          <cell r="E5" t="str">
            <v>WSH</v>
          </cell>
          <cell r="F5" t="str">
            <v>NWT</v>
          </cell>
          <cell r="G5" t="str">
            <v>NBN</v>
          </cell>
          <cell r="H5" t="str">
            <v>NEW</v>
          </cell>
          <cell r="I5" t="str">
            <v>NNE</v>
          </cell>
          <cell r="J5" t="str">
            <v>ESK</v>
          </cell>
          <cell r="K5" t="str">
            <v>NES</v>
          </cell>
          <cell r="L5" t="str">
            <v>SVT</v>
          </cell>
          <cell r="M5" t="str">
            <v>SWT</v>
          </cell>
          <cell r="N5" t="str">
            <v>SRN</v>
          </cell>
          <cell r="O5" t="str">
            <v>TMS</v>
          </cell>
          <cell r="P5" t="str">
            <v>WSX</v>
          </cell>
          <cell r="Q5" t="str">
            <v>YKS</v>
          </cell>
          <cell r="R5" t="str">
            <v>YRK</v>
          </cell>
          <cell r="S5" t="str">
            <v>YKY</v>
          </cell>
          <cell r="T5" t="str">
            <v>BWH</v>
          </cell>
          <cell r="U5" t="str">
            <v>BRL</v>
          </cell>
          <cell r="V5" t="str">
            <v>CAM</v>
          </cell>
          <cell r="W5" t="str">
            <v>CHR</v>
          </cell>
          <cell r="X5" t="str">
            <v>WRX</v>
          </cell>
          <cell r="Y5" t="str">
            <v>DVW</v>
          </cell>
          <cell r="Z5" t="str">
            <v>FLK</v>
          </cell>
          <cell r="AA5" t="str">
            <v>MKT</v>
          </cell>
          <cell r="AB5" t="str">
            <v>PRT</v>
          </cell>
          <cell r="AC5" t="str">
            <v>MSN</v>
          </cell>
          <cell r="AD5" t="str">
            <v>SEW</v>
          </cell>
          <cell r="AE5" t="str">
            <v>MSE</v>
          </cell>
          <cell r="AF5" t="str">
            <v>SST</v>
          </cell>
          <cell r="AG5" t="str">
            <v>SUT</v>
          </cell>
          <cell r="AH5" t="str">
            <v>ESY</v>
          </cell>
          <cell r="AI5" t="str">
            <v>SES</v>
          </cell>
          <cell r="AJ5" t="str">
            <v>THD</v>
          </cell>
          <cell r="AK5" t="str">
            <v>TVW</v>
          </cell>
          <cell r="AL5" t="str">
            <v>NSY</v>
          </cell>
          <cell r="AM5" t="str">
            <v>TVN</v>
          </cell>
        </row>
        <row r="6">
          <cell r="B6">
            <v>36.1</v>
          </cell>
          <cell r="C6">
            <v>44</v>
          </cell>
          <cell r="F6">
            <v>46.1</v>
          </cell>
          <cell r="I6">
            <v>44.2</v>
          </cell>
          <cell r="J6">
            <v>48</v>
          </cell>
          <cell r="L6">
            <v>50</v>
          </cell>
          <cell r="M6">
            <v>38.5</v>
          </cell>
          <cell r="N6">
            <v>53.8</v>
          </cell>
          <cell r="O6">
            <v>52</v>
          </cell>
          <cell r="P6">
            <v>30.5</v>
          </cell>
          <cell r="Q6">
            <v>40.200000000000003</v>
          </cell>
          <cell r="R6">
            <v>32.6</v>
          </cell>
          <cell r="T6">
            <v>37.299999999999997</v>
          </cell>
          <cell r="U6">
            <v>34.700000000000003</v>
          </cell>
          <cell r="V6">
            <v>29.09</v>
          </cell>
          <cell r="Y6">
            <v>22.8</v>
          </cell>
          <cell r="Z6">
            <v>58.7</v>
          </cell>
          <cell r="AA6">
            <v>57</v>
          </cell>
          <cell r="AB6">
            <v>38.69</v>
          </cell>
          <cell r="AE6">
            <v>55.51</v>
          </cell>
          <cell r="AF6">
            <v>53.46</v>
          </cell>
          <cell r="AI6">
            <v>30.3</v>
          </cell>
          <cell r="AJ6">
            <v>58.7</v>
          </cell>
          <cell r="AK6">
            <v>58.7</v>
          </cell>
          <cell r="AL6">
            <v>58.7</v>
          </cell>
        </row>
        <row r="7">
          <cell r="B7">
            <v>52.1</v>
          </cell>
          <cell r="C7">
            <v>61</v>
          </cell>
          <cell r="I7">
            <v>92</v>
          </cell>
          <cell r="J7">
            <v>75</v>
          </cell>
          <cell r="L7">
            <v>67.400000000000006</v>
          </cell>
          <cell r="M7">
            <v>52.6</v>
          </cell>
          <cell r="N7">
            <v>65</v>
          </cell>
          <cell r="O7">
            <v>99</v>
          </cell>
          <cell r="P7">
            <v>47.6</v>
          </cell>
          <cell r="Q7">
            <v>58.8</v>
          </cell>
          <cell r="R7">
            <v>57.2</v>
          </cell>
          <cell r="T7">
            <v>51.4</v>
          </cell>
          <cell r="U7">
            <v>88.1</v>
          </cell>
          <cell r="V7">
            <v>47.22</v>
          </cell>
          <cell r="Y7">
            <v>64.7</v>
          </cell>
          <cell r="Z7">
            <v>70.2</v>
          </cell>
          <cell r="AA7">
            <v>108.4</v>
          </cell>
          <cell r="AB7">
            <v>72.7</v>
          </cell>
          <cell r="AE7">
            <v>84.26</v>
          </cell>
          <cell r="AF7">
            <v>77.16</v>
          </cell>
          <cell r="AI7">
            <v>48.5</v>
          </cell>
          <cell r="AJ7">
            <v>70.2</v>
          </cell>
          <cell r="AK7">
            <v>70.2</v>
          </cell>
          <cell r="AL7">
            <v>70.2</v>
          </cell>
        </row>
        <row r="8">
          <cell r="B8">
            <v>110</v>
          </cell>
          <cell r="F8">
            <v>154.9</v>
          </cell>
          <cell r="I8">
            <v>66.900000000000006</v>
          </cell>
          <cell r="J8">
            <v>130</v>
          </cell>
          <cell r="L8">
            <v>122.5</v>
          </cell>
          <cell r="M8">
            <v>119.7</v>
          </cell>
          <cell r="N8">
            <v>128.6</v>
          </cell>
          <cell r="O8">
            <v>153</v>
          </cell>
          <cell r="P8">
            <v>77</v>
          </cell>
          <cell r="Q8">
            <v>114</v>
          </cell>
          <cell r="T8">
            <v>93.8</v>
          </cell>
          <cell r="U8">
            <v>122.1</v>
          </cell>
          <cell r="V8">
            <v>100.2</v>
          </cell>
          <cell r="Y8">
            <v>72.400000000000006</v>
          </cell>
          <cell r="Z8">
            <v>102.5</v>
          </cell>
          <cell r="AA8">
            <v>146.30000000000001</v>
          </cell>
          <cell r="AF8">
            <v>148.80000000000001</v>
          </cell>
          <cell r="AI8">
            <v>61.67</v>
          </cell>
          <cell r="AJ8">
            <v>102.5</v>
          </cell>
          <cell r="AK8">
            <v>102.5</v>
          </cell>
          <cell r="AL8">
            <v>102.5</v>
          </cell>
        </row>
        <row r="9">
          <cell r="B9">
            <v>78</v>
          </cell>
          <cell r="C9">
            <v>60</v>
          </cell>
          <cell r="E9">
            <v>78.900000000000006</v>
          </cell>
          <cell r="F9">
            <v>71.8</v>
          </cell>
          <cell r="I9">
            <v>96.1</v>
          </cell>
          <cell r="J9">
            <v>0</v>
          </cell>
          <cell r="L9">
            <v>80</v>
          </cell>
          <cell r="M9">
            <v>77.8</v>
          </cell>
          <cell r="N9">
            <v>96.3</v>
          </cell>
          <cell r="O9">
            <v>107</v>
          </cell>
          <cell r="P9">
            <v>69.3</v>
          </cell>
          <cell r="Q9">
            <v>71</v>
          </cell>
          <cell r="R9">
            <v>81.900000000000006</v>
          </cell>
          <cell r="T9">
            <v>88.5</v>
          </cell>
          <cell r="U9">
            <v>83</v>
          </cell>
          <cell r="V9">
            <v>76.95</v>
          </cell>
          <cell r="Y9">
            <v>81</v>
          </cell>
          <cell r="Z9">
            <v>72.8</v>
          </cell>
          <cell r="AA9">
            <v>95.6</v>
          </cell>
          <cell r="AB9">
            <v>80.900002000000001</v>
          </cell>
          <cell r="AE9">
            <v>95.27</v>
          </cell>
          <cell r="AF9">
            <v>76.569999999999993</v>
          </cell>
          <cell r="AI9">
            <v>67.88</v>
          </cell>
          <cell r="AJ9">
            <v>72.8</v>
          </cell>
          <cell r="AK9">
            <v>72.8</v>
          </cell>
          <cell r="AL9">
            <v>72.8</v>
          </cell>
        </row>
        <row r="10">
          <cell r="B10">
            <v>101.3</v>
          </cell>
          <cell r="C10">
            <v>77</v>
          </cell>
          <cell r="E10">
            <v>115.2</v>
          </cell>
          <cell r="I10">
            <v>139.30000000000001</v>
          </cell>
          <cell r="J10">
            <v>0</v>
          </cell>
          <cell r="L10">
            <v>105</v>
          </cell>
          <cell r="M10">
            <v>109.4</v>
          </cell>
          <cell r="N10">
            <v>121.6</v>
          </cell>
          <cell r="O10">
            <v>159</v>
          </cell>
          <cell r="P10">
            <v>92.1</v>
          </cell>
          <cell r="Q10">
            <v>99.9</v>
          </cell>
          <cell r="R10">
            <v>150.30000000000001</v>
          </cell>
          <cell r="T10">
            <v>135.4</v>
          </cell>
          <cell r="U10">
            <v>148.5</v>
          </cell>
          <cell r="V10">
            <v>82.71</v>
          </cell>
          <cell r="Y10">
            <v>101.6</v>
          </cell>
          <cell r="Z10">
            <v>95.6</v>
          </cell>
          <cell r="AA10">
            <v>151.5</v>
          </cell>
          <cell r="AB10">
            <v>118.5</v>
          </cell>
          <cell r="AE10">
            <v>125.2</v>
          </cell>
          <cell r="AF10">
            <v>107.17</v>
          </cell>
          <cell r="AI10">
            <v>95.21</v>
          </cell>
          <cell r="AJ10">
            <v>95.6</v>
          </cell>
          <cell r="AK10">
            <v>95.6</v>
          </cell>
          <cell r="AL10">
            <v>95.6</v>
          </cell>
        </row>
        <row r="11">
          <cell r="B11">
            <v>190</v>
          </cell>
          <cell r="E11">
            <v>288.5</v>
          </cell>
          <cell r="F11">
            <v>254.8</v>
          </cell>
          <cell r="I11">
            <v>122.5</v>
          </cell>
          <cell r="J11">
            <v>0</v>
          </cell>
          <cell r="L11">
            <v>182.1</v>
          </cell>
          <cell r="M11">
            <v>213.3</v>
          </cell>
          <cell r="N11">
            <v>212</v>
          </cell>
          <cell r="O11">
            <v>237</v>
          </cell>
          <cell r="Q11">
            <v>241.2</v>
          </cell>
          <cell r="T11">
            <v>246.7</v>
          </cell>
          <cell r="U11">
            <v>211.7</v>
          </cell>
          <cell r="V11">
            <v>168.53</v>
          </cell>
          <cell r="Y11">
            <v>108.9</v>
          </cell>
          <cell r="Z11">
            <v>132.6</v>
          </cell>
          <cell r="AA11">
            <v>189.9</v>
          </cell>
          <cell r="AF11">
            <v>235.69</v>
          </cell>
          <cell r="AI11">
            <v>109.82</v>
          </cell>
          <cell r="AJ11">
            <v>132.6</v>
          </cell>
          <cell r="AK11">
            <v>132.6</v>
          </cell>
          <cell r="AL11">
            <v>132.6</v>
          </cell>
        </row>
        <row r="12">
          <cell r="E12">
            <v>40</v>
          </cell>
          <cell r="I12">
            <v>32.1</v>
          </cell>
          <cell r="J12">
            <v>38</v>
          </cell>
          <cell r="L12">
            <v>35.5</v>
          </cell>
          <cell r="M12">
            <v>38.799999999999997</v>
          </cell>
          <cell r="N12">
            <v>38.9</v>
          </cell>
          <cell r="O12">
            <v>32.200000000000003</v>
          </cell>
          <cell r="P12">
            <v>34.799999999999997</v>
          </cell>
          <cell r="Q12">
            <v>37.9</v>
          </cell>
          <cell r="T12">
            <v>45.4</v>
          </cell>
          <cell r="U12">
            <v>0</v>
          </cell>
          <cell r="V12">
            <v>0</v>
          </cell>
          <cell r="Y12">
            <v>39.1</v>
          </cell>
          <cell r="Z12">
            <v>43</v>
          </cell>
          <cell r="AA12">
            <v>37.6</v>
          </cell>
          <cell r="AE12">
            <v>33</v>
          </cell>
          <cell r="AF12">
            <v>0</v>
          </cell>
          <cell r="AJ12">
            <v>43</v>
          </cell>
          <cell r="AK12">
            <v>43</v>
          </cell>
          <cell r="AL12">
            <v>43</v>
          </cell>
        </row>
        <row r="13">
          <cell r="B13">
            <v>157000</v>
          </cell>
          <cell r="E13">
            <v>8500</v>
          </cell>
          <cell r="I13">
            <v>0</v>
          </cell>
          <cell r="J13">
            <v>90200</v>
          </cell>
          <cell r="L13">
            <v>86001</v>
          </cell>
          <cell r="M13">
            <v>0</v>
          </cell>
          <cell r="N13">
            <v>105252</v>
          </cell>
          <cell r="O13">
            <v>158046.29999999999</v>
          </cell>
          <cell r="Q13">
            <v>0</v>
          </cell>
          <cell r="R13">
            <v>131000</v>
          </cell>
          <cell r="T13">
            <v>61435.5</v>
          </cell>
          <cell r="U13">
            <v>0</v>
          </cell>
          <cell r="V13">
            <v>0</v>
          </cell>
          <cell r="Z13">
            <v>0</v>
          </cell>
          <cell r="AF13">
            <v>0</v>
          </cell>
          <cell r="AJ13">
            <v>0</v>
          </cell>
          <cell r="AK13">
            <v>0</v>
          </cell>
        </row>
        <row r="14">
          <cell r="B14">
            <v>51400</v>
          </cell>
          <cell r="I14">
            <v>0</v>
          </cell>
          <cell r="J14">
            <v>0</v>
          </cell>
          <cell r="M14">
            <v>67428</v>
          </cell>
          <cell r="N14">
            <v>88189</v>
          </cell>
          <cell r="O14">
            <v>80709.2</v>
          </cell>
          <cell r="P14">
            <v>68800</v>
          </cell>
          <cell r="Q14">
            <v>56243.6</v>
          </cell>
          <cell r="T14">
            <v>102546.5</v>
          </cell>
          <cell r="U14">
            <v>0</v>
          </cell>
          <cell r="V14">
            <v>73.62</v>
          </cell>
          <cell r="Z14">
            <v>0</v>
          </cell>
          <cell r="AF14">
            <v>0</v>
          </cell>
          <cell r="AJ14">
            <v>37773</v>
          </cell>
          <cell r="AK14">
            <v>37773</v>
          </cell>
        </row>
        <row r="15">
          <cell r="B15">
            <v>77665</v>
          </cell>
          <cell r="E15">
            <v>113742</v>
          </cell>
          <cell r="F15">
            <v>134766.9</v>
          </cell>
          <cell r="I15">
            <v>112343.3</v>
          </cell>
          <cell r="J15">
            <v>82000</v>
          </cell>
          <cell r="L15">
            <v>78466.070000000007</v>
          </cell>
          <cell r="M15">
            <v>113630</v>
          </cell>
          <cell r="N15">
            <v>116291</v>
          </cell>
          <cell r="O15">
            <v>113945.8</v>
          </cell>
          <cell r="P15">
            <v>94700</v>
          </cell>
          <cell r="Q15">
            <v>108949.6</v>
          </cell>
          <cell r="T15">
            <v>90329.7</v>
          </cell>
          <cell r="U15">
            <v>104360</v>
          </cell>
          <cell r="V15">
            <v>0</v>
          </cell>
          <cell r="Z15">
            <v>0</v>
          </cell>
          <cell r="AF15">
            <v>0</v>
          </cell>
          <cell r="AJ15">
            <v>91456</v>
          </cell>
          <cell r="AK15">
            <v>91456</v>
          </cell>
          <cell r="AL15">
            <v>91456</v>
          </cell>
        </row>
        <row r="16">
          <cell r="B16">
            <v>9667</v>
          </cell>
          <cell r="E16">
            <v>10786</v>
          </cell>
          <cell r="F16">
            <v>18587.2</v>
          </cell>
          <cell r="I16">
            <v>9317</v>
          </cell>
          <cell r="J16">
            <v>0</v>
          </cell>
          <cell r="L16">
            <v>10301.69</v>
          </cell>
          <cell r="M16">
            <v>11281</v>
          </cell>
          <cell r="N16">
            <v>12263</v>
          </cell>
          <cell r="O16">
            <v>13529.8</v>
          </cell>
          <cell r="P16">
            <v>8510</v>
          </cell>
          <cell r="Q16">
            <v>6686.8</v>
          </cell>
          <cell r="R16">
            <v>10153</v>
          </cell>
          <cell r="U16">
            <v>12438</v>
          </cell>
          <cell r="V16">
            <v>11.378</v>
          </cell>
          <cell r="Y16">
            <v>7537.34</v>
          </cell>
          <cell r="Z16">
            <v>0</v>
          </cell>
          <cell r="AA16">
            <v>19811.099999999999</v>
          </cell>
          <cell r="AF16">
            <v>0</v>
          </cell>
          <cell r="AI16">
            <v>10738</v>
          </cell>
          <cell r="AJ16">
            <v>15153</v>
          </cell>
          <cell r="AK16">
            <v>15153</v>
          </cell>
          <cell r="AL16">
            <v>15153</v>
          </cell>
        </row>
        <row r="17">
          <cell r="B17">
            <v>680</v>
          </cell>
          <cell r="F17">
            <v>559.29999999999995</v>
          </cell>
          <cell r="I17">
            <v>0</v>
          </cell>
          <cell r="J17">
            <v>2100</v>
          </cell>
          <cell r="L17">
            <v>1726</v>
          </cell>
          <cell r="M17">
            <v>928.9</v>
          </cell>
          <cell r="N17">
            <v>1376</v>
          </cell>
          <cell r="O17">
            <v>647.4</v>
          </cell>
          <cell r="P17">
            <v>920</v>
          </cell>
          <cell r="Q17">
            <v>609.5</v>
          </cell>
          <cell r="T17">
            <v>1043.21</v>
          </cell>
          <cell r="U17">
            <v>289</v>
          </cell>
          <cell r="V17">
            <v>0</v>
          </cell>
          <cell r="Z17">
            <v>901</v>
          </cell>
          <cell r="AF17">
            <v>1.4</v>
          </cell>
          <cell r="AI17">
            <v>1232</v>
          </cell>
          <cell r="AJ17">
            <v>901</v>
          </cell>
          <cell r="AK17">
            <v>901</v>
          </cell>
        </row>
        <row r="18">
          <cell r="B18">
            <v>421</v>
          </cell>
          <cell r="E18">
            <v>901</v>
          </cell>
          <cell r="F18">
            <v>218.2</v>
          </cell>
          <cell r="I18">
            <v>150.30000000000001</v>
          </cell>
          <cell r="J18">
            <v>244</v>
          </cell>
          <cell r="M18">
            <v>512</v>
          </cell>
          <cell r="N18">
            <v>221.4</v>
          </cell>
          <cell r="O18">
            <v>417.4</v>
          </cell>
          <cell r="P18">
            <v>280</v>
          </cell>
          <cell r="Q18">
            <v>95</v>
          </cell>
          <cell r="R18">
            <v>258.3</v>
          </cell>
          <cell r="T18">
            <v>165.1</v>
          </cell>
          <cell r="U18">
            <v>282</v>
          </cell>
          <cell r="V18">
            <v>0</v>
          </cell>
          <cell r="Z18">
            <v>0</v>
          </cell>
          <cell r="AF18">
            <v>0</v>
          </cell>
          <cell r="AJ18">
            <v>353</v>
          </cell>
          <cell r="AK18">
            <v>353</v>
          </cell>
          <cell r="AL18">
            <v>353</v>
          </cell>
        </row>
        <row r="19">
          <cell r="B19">
            <v>104</v>
          </cell>
          <cell r="F19">
            <v>140.30000000000001</v>
          </cell>
          <cell r="I19">
            <v>126.3</v>
          </cell>
          <cell r="L19">
            <v>159</v>
          </cell>
          <cell r="M19">
            <v>94.1</v>
          </cell>
          <cell r="N19">
            <v>143.19999999999999</v>
          </cell>
          <cell r="O19">
            <v>74.099999999999994</v>
          </cell>
          <cell r="P19">
            <v>75</v>
          </cell>
          <cell r="Q19">
            <v>84.6</v>
          </cell>
        </row>
        <row r="20">
          <cell r="B20">
            <v>167</v>
          </cell>
          <cell r="F20">
            <v>148.30000000000001</v>
          </cell>
          <cell r="I20">
            <v>155.4</v>
          </cell>
          <cell r="L20">
            <v>214.8</v>
          </cell>
          <cell r="M20">
            <v>162.69999999999999</v>
          </cell>
          <cell r="N20">
            <v>185.7</v>
          </cell>
          <cell r="O20">
            <v>124.8</v>
          </cell>
          <cell r="P20">
            <v>130</v>
          </cell>
          <cell r="Q20">
            <v>162.19999999999999</v>
          </cell>
        </row>
        <row r="21">
          <cell r="B21">
            <v>267</v>
          </cell>
          <cell r="F21">
            <v>218.2</v>
          </cell>
          <cell r="I21">
            <v>238</v>
          </cell>
          <cell r="L21">
            <v>395.4</v>
          </cell>
          <cell r="M21">
            <v>242.3</v>
          </cell>
          <cell r="N21">
            <v>235.1</v>
          </cell>
          <cell r="O21">
            <v>208.3</v>
          </cell>
          <cell r="Q21">
            <v>0</v>
          </cell>
        </row>
        <row r="22">
          <cell r="B22">
            <v>188</v>
          </cell>
          <cell r="E22">
            <v>172.5</v>
          </cell>
          <cell r="F22">
            <v>137.1</v>
          </cell>
          <cell r="I22">
            <v>214</v>
          </cell>
          <cell r="L22">
            <v>219.8</v>
          </cell>
          <cell r="M22">
            <v>0</v>
          </cell>
          <cell r="N22">
            <v>224.8</v>
          </cell>
          <cell r="O22">
            <v>186.4</v>
          </cell>
          <cell r="P22">
            <v>155</v>
          </cell>
          <cell r="Q22">
            <v>0</v>
          </cell>
        </row>
        <row r="23">
          <cell r="B23">
            <v>248</v>
          </cell>
          <cell r="E23">
            <v>241.2</v>
          </cell>
          <cell r="F23">
            <v>190.2</v>
          </cell>
          <cell r="I23">
            <v>244.9</v>
          </cell>
          <cell r="L23">
            <v>268.10000000000002</v>
          </cell>
          <cell r="M23">
            <v>0</v>
          </cell>
          <cell r="N23">
            <v>269.60000000000002</v>
          </cell>
          <cell r="O23">
            <v>312</v>
          </cell>
          <cell r="P23">
            <v>215</v>
          </cell>
          <cell r="Q23">
            <v>0</v>
          </cell>
        </row>
        <row r="24">
          <cell r="B24">
            <v>414</v>
          </cell>
          <cell r="E24">
            <v>336.1</v>
          </cell>
          <cell r="F24">
            <v>328.3</v>
          </cell>
          <cell r="I24">
            <v>380.4</v>
          </cell>
          <cell r="L24">
            <v>399.5</v>
          </cell>
          <cell r="M24">
            <v>0</v>
          </cell>
          <cell r="N24">
            <v>363.5</v>
          </cell>
          <cell r="O24">
            <v>521.79999999999995</v>
          </cell>
          <cell r="Q24">
            <v>0</v>
          </cell>
        </row>
        <row r="25">
          <cell r="I25">
            <v>81.400000000000006</v>
          </cell>
          <cell r="L25">
            <v>163.69999999999999</v>
          </cell>
          <cell r="M25">
            <v>0</v>
          </cell>
          <cell r="N25">
            <v>0</v>
          </cell>
          <cell r="O25">
            <v>139</v>
          </cell>
          <cell r="P25">
            <v>150</v>
          </cell>
          <cell r="Q25">
            <v>241.9</v>
          </cell>
        </row>
        <row r="26">
          <cell r="B26">
            <v>450</v>
          </cell>
          <cell r="F26">
            <v>341.9</v>
          </cell>
          <cell r="I26">
            <v>377.6</v>
          </cell>
          <cell r="M26">
            <v>371398</v>
          </cell>
          <cell r="N26">
            <v>727</v>
          </cell>
          <cell r="O26">
            <v>230000</v>
          </cell>
          <cell r="P26">
            <v>279000</v>
          </cell>
          <cell r="Q26">
            <v>480</v>
          </cell>
        </row>
        <row r="27">
          <cell r="B27">
            <v>1768.2</v>
          </cell>
          <cell r="E27">
            <v>4187</v>
          </cell>
          <cell r="F27">
            <v>1754</v>
          </cell>
          <cell r="I27">
            <v>864.3</v>
          </cell>
          <cell r="M27">
            <v>1803</v>
          </cell>
          <cell r="N27">
            <v>0</v>
          </cell>
          <cell r="O27">
            <v>2057.5</v>
          </cell>
          <cell r="P27">
            <v>2200</v>
          </cell>
          <cell r="Q27">
            <v>1426.8</v>
          </cell>
        </row>
        <row r="28">
          <cell r="B28">
            <v>1402</v>
          </cell>
          <cell r="F28">
            <v>2623</v>
          </cell>
          <cell r="I28">
            <v>1746.9</v>
          </cell>
          <cell r="M28">
            <v>1369</v>
          </cell>
          <cell r="N28">
            <v>1861</v>
          </cell>
          <cell r="P28">
            <v>2000</v>
          </cell>
          <cell r="Q28">
            <v>2269</v>
          </cell>
        </row>
        <row r="29">
          <cell r="B29">
            <v>941</v>
          </cell>
          <cell r="F29">
            <v>972</v>
          </cell>
          <cell r="I29">
            <v>641.5</v>
          </cell>
          <cell r="L29">
            <v>1155</v>
          </cell>
          <cell r="M29">
            <v>680</v>
          </cell>
          <cell r="N29">
            <v>728</v>
          </cell>
          <cell r="O29">
            <v>1169.4000000000001</v>
          </cell>
          <cell r="P29">
            <v>815</v>
          </cell>
          <cell r="Q29">
            <v>691.2</v>
          </cell>
        </row>
        <row r="30">
          <cell r="B30">
            <v>4788</v>
          </cell>
          <cell r="E30">
            <v>5309.5</v>
          </cell>
          <cell r="F30">
            <v>6649</v>
          </cell>
          <cell r="I30">
            <v>7114.6</v>
          </cell>
          <cell r="L30">
            <v>6426.88</v>
          </cell>
          <cell r="M30">
            <v>6020</v>
          </cell>
          <cell r="N30">
            <v>6893</v>
          </cell>
          <cell r="O30">
            <v>7029.5</v>
          </cell>
          <cell r="P30">
            <v>6600</v>
          </cell>
          <cell r="Q30">
            <v>0</v>
          </cell>
        </row>
        <row r="31">
          <cell r="B31">
            <v>1879</v>
          </cell>
          <cell r="F31">
            <v>2142</v>
          </cell>
          <cell r="I31">
            <v>2098</v>
          </cell>
          <cell r="L31">
            <v>2594</v>
          </cell>
          <cell r="M31">
            <v>2016</v>
          </cell>
          <cell r="N31">
            <v>2007</v>
          </cell>
          <cell r="O31">
            <v>2114.6999999999998</v>
          </cell>
          <cell r="Q31">
            <v>0</v>
          </cell>
        </row>
      </sheetData>
      <sheetData sheetId="2"/>
      <sheetData sheetId="3"/>
      <sheetData sheetId="4"/>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page"/>
      <sheetName val="Guide"/>
      <sheetName val="Drinking"/>
      <sheetName val="Sewage"/>
      <sheetName val="Sewage Sludge"/>
      <sheetName val="Sludge_Guide"/>
      <sheetName val="Admin"/>
      <sheetName val="Transport"/>
      <sheetName val="Public transport"/>
      <sheetName val="Electricity details"/>
      <sheetName val="Outsourced operators"/>
      <sheetName val="Conversion components"/>
      <sheetName val="Outputs"/>
      <sheetName val="Calcs-Refrigerants"/>
    </sheetNames>
    <sheetDataSet>
      <sheetData sheetId="0"/>
      <sheetData sheetId="1" refreshError="1"/>
      <sheetData sheetId="2">
        <row r="15">
          <cell r="I15">
            <v>636549</v>
          </cell>
        </row>
        <row r="47">
          <cell r="I47">
            <v>4141435</v>
          </cell>
        </row>
        <row r="56">
          <cell r="I56">
            <v>1623628</v>
          </cell>
        </row>
        <row r="304">
          <cell r="I304" t="str">
            <v>No</v>
          </cell>
        </row>
        <row r="306">
          <cell r="I306" t="str">
            <v>Yes/No</v>
          </cell>
        </row>
      </sheetData>
      <sheetData sheetId="3">
        <row r="17">
          <cell r="I17">
            <v>421257.45</v>
          </cell>
        </row>
        <row r="20">
          <cell r="I20">
            <v>1094291</v>
          </cell>
        </row>
        <row r="201">
          <cell r="I201" t="str">
            <v>Yes</v>
          </cell>
        </row>
        <row r="203">
          <cell r="I203" t="str">
            <v>No</v>
          </cell>
        </row>
      </sheetData>
      <sheetData sheetId="4">
        <row r="221">
          <cell r="I221">
            <v>95210277</v>
          </cell>
        </row>
        <row r="224">
          <cell r="I224">
            <v>88552719</v>
          </cell>
        </row>
        <row r="233">
          <cell r="I233">
            <v>6382555</v>
          </cell>
        </row>
      </sheetData>
      <sheetData sheetId="5" refreshError="1"/>
      <sheetData sheetId="6">
        <row r="204">
          <cell r="I204" t="str">
            <v>No</v>
          </cell>
        </row>
        <row r="206">
          <cell r="I206" t="str">
            <v>Yes/No</v>
          </cell>
        </row>
      </sheetData>
      <sheetData sheetId="7"/>
      <sheetData sheetId="8" refreshError="1"/>
      <sheetData sheetId="9" refreshError="1"/>
      <sheetData sheetId="10"/>
      <sheetData sheetId="11" refreshError="1">
        <row r="949">
          <cell r="C949" t="str">
            <v>Yes</v>
          </cell>
        </row>
      </sheetData>
      <sheetData sheetId="12">
        <row r="37">
          <cell r="V37">
            <v>141647233.11116999</v>
          </cell>
        </row>
        <row r="120">
          <cell r="V120">
            <v>219922743.98605999</v>
          </cell>
        </row>
        <row r="180">
          <cell r="W180">
            <v>0</v>
          </cell>
        </row>
        <row r="187">
          <cell r="V187">
            <v>0</v>
          </cell>
        </row>
        <row r="235">
          <cell r="V235">
            <v>143075.21112999998</v>
          </cell>
        </row>
        <row r="236">
          <cell r="V236">
            <v>5881703.7240208946</v>
          </cell>
        </row>
        <row r="257">
          <cell r="W257">
            <v>-3321290.1453499999</v>
          </cell>
        </row>
      </sheetData>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ummary"/>
      <sheetName val="Filters"/>
      <sheetName val="Water only codes"/>
      <sheetName val="Chargeable Codes"/>
      <sheetName val="TEMPLATE"/>
      <sheetName val="010499 LIVE"/>
      <sheetName val="010400 LIVE"/>
      <sheetName val="010401 LIVE"/>
      <sheetName val="010402 LIVE"/>
      <sheetName val="010403 LIVE"/>
      <sheetName val="301103 LIVE"/>
      <sheetName val="010404 LIVE"/>
      <sheetName val="010499 EMPTY"/>
      <sheetName val="010400 EMPTY"/>
      <sheetName val="010401 EMPTY"/>
      <sheetName val="010402 EMPTY"/>
      <sheetName val="010403 EMPTY"/>
      <sheetName val="301103 EMPTY"/>
      <sheetName val="010404 EMPTY"/>
    </sheetNames>
    <sheetDataSet>
      <sheetData sheetId="0" refreshError="1"/>
      <sheetData sheetId="1"/>
      <sheetData sheetId="2" refreshError="1">
        <row r="2">
          <cell r="F2" t="b">
            <v>1</v>
          </cell>
        </row>
        <row r="3">
          <cell r="F3" t="b">
            <v>1</v>
          </cell>
        </row>
        <row r="4">
          <cell r="F4" t="b">
            <v>1</v>
          </cell>
        </row>
        <row r="5">
          <cell r="F5" t="b">
            <v>1</v>
          </cell>
        </row>
        <row r="6">
          <cell r="F6" t="b">
            <v>1</v>
          </cell>
        </row>
        <row r="7">
          <cell r="F7" t="b">
            <v>1</v>
          </cell>
        </row>
        <row r="8">
          <cell r="F8" t="b">
            <v>1</v>
          </cell>
        </row>
        <row r="9">
          <cell r="F9" t="b">
            <v>1</v>
          </cell>
        </row>
        <row r="10">
          <cell r="F10" t="b">
            <v>1</v>
          </cell>
        </row>
      </sheetData>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cipal Statement"/>
      <sheetName val="Additional Information"/>
      <sheetName val="Differential calculations"/>
      <sheetName val="Data"/>
      <sheetName val="Differential calculations (2)"/>
    </sheetNames>
    <sheetDataSet>
      <sheetData sheetId="0"/>
      <sheetData sheetId="1"/>
      <sheetData sheetId="2"/>
      <sheetData sheetId="3"/>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 0304 Summary"/>
      <sheetName val="Differential summary"/>
      <sheetName val="PS03"/>
      <sheetName val="PS04"/>
      <sheetName val="Principal Statement 05"/>
      <sheetName val="New Differential - actual"/>
      <sheetName val="Formula sheet"/>
      <sheetName val="Annex 1"/>
      <sheetName val="Appendix 1"/>
      <sheetName val="Sheet2"/>
      <sheetName val="Appendix 2"/>
      <sheetName val="Meter Sizes Ave Year 03-04 Dan"/>
      <sheetName val="Large users fixed charges "/>
      <sheetName val="Volume data 2002-03"/>
      <sheetName val="Volume data 2003-04"/>
      <sheetName val="Large User Tariffs"/>
      <sheetName val="MUD calcs"/>
      <sheetName val="Average Bills"/>
      <sheetName val="New Differential - target"/>
      <sheetName val="Differential"/>
      <sheetName val="DB80 Input 031203"/>
      <sheetName val="Headroom25031129"/>
      <sheetName val="Headroom25031203"/>
      <sheetName val="Meter Sizes Ave Year 02-03 Mark"/>
      <sheetName val="Middle User Tariffs"/>
      <sheetName val="GHDB007 Summary"/>
      <sheetName val="GHDB007 Summary 0304"/>
      <sheetName val="TE Summary 02-03"/>
      <sheetName val="TE Strengths"/>
      <sheetName val="Large Users 02-03 Sales"/>
      <sheetName val="Large user 03-04 Sales"/>
      <sheetName val="Large Users 02-03"/>
      <sheetName val="Council Voids"/>
      <sheetName val="VGT"/>
      <sheetName val="DD"/>
      <sheetName val="OWC Data"/>
      <sheetName val="OWC Data 0304"/>
      <sheetName val="MenuSheet"/>
      <sheetName val="Large Users 03-04"/>
      <sheetName val="Users 50 - 100 ml 03-04"/>
      <sheetName val="Volumes from database"/>
      <sheetName val="Reconcilliation to sales"/>
      <sheetName val="Measured volumes 0304 summary"/>
      <sheetName val="Data"/>
    </sheetNames>
    <sheetDataSet>
      <sheetData sheetId="0"/>
      <sheetData sheetId="1"/>
      <sheetData sheetId="2"/>
      <sheetData sheetId="3"/>
      <sheetData sheetId="4" refreshError="1">
        <row r="1">
          <cell r="B1" t="str">
            <v>2005-06</v>
          </cell>
        </row>
        <row r="66">
          <cell r="D66">
            <v>1.0289999999999999</v>
          </cell>
          <cell r="E66" t="str">
            <v>Rateable Value Charges</v>
          </cell>
        </row>
        <row r="68">
          <cell r="H68">
            <v>1.03</v>
          </cell>
          <cell r="I68" t="str">
            <v>UWRV01</v>
          </cell>
          <cell r="J68" t="str">
            <v>General</v>
          </cell>
          <cell r="K68">
            <v>0.57799999999999996</v>
          </cell>
          <cell r="L68">
            <v>0.57799999999999996</v>
          </cell>
          <cell r="M68">
            <v>0</v>
          </cell>
          <cell r="N68">
            <v>399463535</v>
          </cell>
          <cell r="O68">
            <v>390722862</v>
          </cell>
          <cell r="P68">
            <v>230889923.22999999</v>
          </cell>
          <cell r="Q68">
            <v>225837814.23599997</v>
          </cell>
        </row>
        <row r="70">
          <cell r="D70">
            <v>1.0469999999999999</v>
          </cell>
          <cell r="E70" t="str">
            <v>Fixed Fee for Properties with no or zero RV</v>
          </cell>
        </row>
        <row r="72">
          <cell r="H72">
            <v>1.048</v>
          </cell>
          <cell r="I72" t="str">
            <v>UWNORV01</v>
          </cell>
          <cell r="J72" t="str">
            <v>General</v>
          </cell>
          <cell r="M72" t="str">
            <v/>
          </cell>
          <cell r="P72" t="str">
            <v/>
          </cell>
          <cell r="Q72" t="str">
            <v/>
          </cell>
        </row>
        <row r="73">
          <cell r="H73">
            <v>1.0489999999999999</v>
          </cell>
          <cell r="I73" t="str">
            <v>UWNORV02</v>
          </cell>
          <cell r="J73" t="str">
            <v>Domestic</v>
          </cell>
          <cell r="M73" t="str">
            <v/>
          </cell>
          <cell r="P73" t="str">
            <v/>
          </cell>
          <cell r="Q73" t="str">
            <v/>
          </cell>
        </row>
        <row r="74">
          <cell r="H74">
            <v>1.05</v>
          </cell>
          <cell r="I74" t="str">
            <v>UWNORV03</v>
          </cell>
          <cell r="J74" t="str">
            <v>Mixed</v>
          </cell>
          <cell r="M74" t="str">
            <v/>
          </cell>
          <cell r="P74" t="str">
            <v/>
          </cell>
          <cell r="Q74" t="str">
            <v/>
          </cell>
        </row>
        <row r="75">
          <cell r="H75">
            <v>1.0509999999999999</v>
          </cell>
          <cell r="I75" t="str">
            <v>UWNORV10</v>
          </cell>
          <cell r="J75" t="str">
            <v>Domestic (Zero RV)</v>
          </cell>
          <cell r="M75" t="str">
            <v/>
          </cell>
          <cell r="P75" t="str">
            <v/>
          </cell>
          <cell r="Q75" t="str">
            <v/>
          </cell>
        </row>
        <row r="76">
          <cell r="H76">
            <v>1.052</v>
          </cell>
          <cell r="I76" t="str">
            <v>UWNORV11</v>
          </cell>
          <cell r="J76" t="str">
            <v>Domestic (No RV)</v>
          </cell>
          <cell r="M76" t="str">
            <v/>
          </cell>
          <cell r="P76" t="str">
            <v/>
          </cell>
          <cell r="Q76" t="str">
            <v/>
          </cell>
        </row>
        <row r="77">
          <cell r="H77">
            <v>1.0529999999999999</v>
          </cell>
          <cell r="I77" t="str">
            <v>UWNORV12</v>
          </cell>
          <cell r="J77" t="str">
            <v>Non-domestic (Zero RV)</v>
          </cell>
          <cell r="M77" t="str">
            <v/>
          </cell>
          <cell r="P77" t="str">
            <v/>
          </cell>
          <cell r="Q77" t="str">
            <v/>
          </cell>
        </row>
        <row r="78">
          <cell r="H78">
            <v>1.054</v>
          </cell>
          <cell r="I78" t="str">
            <v>UWNORV13</v>
          </cell>
          <cell r="J78" t="str">
            <v>Non-domestic (No RV)</v>
          </cell>
          <cell r="M78" t="str">
            <v/>
          </cell>
          <cell r="P78" t="str">
            <v/>
          </cell>
          <cell r="Q78" t="str">
            <v/>
          </cell>
        </row>
        <row r="80">
          <cell r="D80">
            <v>1.0549999999999999</v>
          </cell>
          <cell r="E80" t="str">
            <v>Minimum Charges</v>
          </cell>
        </row>
        <row r="82">
          <cell r="H82">
            <v>1.056</v>
          </cell>
          <cell r="I82" t="str">
            <v>UWMIN01</v>
          </cell>
          <cell r="J82" t="str">
            <v>General</v>
          </cell>
          <cell r="M82" t="str">
            <v/>
          </cell>
          <cell r="P82" t="str">
            <v/>
          </cell>
          <cell r="Q82" t="str">
            <v/>
          </cell>
        </row>
        <row r="84">
          <cell r="D84">
            <v>1.0569999999999999</v>
          </cell>
          <cell r="E84" t="str">
            <v>Maximum Charges</v>
          </cell>
        </row>
        <row r="86">
          <cell r="H86">
            <v>1.0580000000000001</v>
          </cell>
          <cell r="I86" t="str">
            <v>UWMAX01</v>
          </cell>
          <cell r="J86" t="str">
            <v>General</v>
          </cell>
          <cell r="M86" t="str">
            <v/>
          </cell>
          <cell r="P86" t="str">
            <v/>
          </cell>
          <cell r="Q86" t="str">
            <v/>
          </cell>
        </row>
        <row r="88">
          <cell r="D88">
            <v>1.0589999999999999</v>
          </cell>
          <cell r="E88" t="str">
            <v>Fixed Fee Items</v>
          </cell>
        </row>
        <row r="90">
          <cell r="H90">
            <v>1.06</v>
          </cell>
          <cell r="I90" t="str">
            <v>UWFEE01</v>
          </cell>
          <cell r="J90" t="str">
            <v>Single lock-up garage</v>
          </cell>
          <cell r="M90" t="str">
            <v/>
          </cell>
          <cell r="P90" t="str">
            <v/>
          </cell>
          <cell r="Q90" t="str">
            <v/>
          </cell>
        </row>
        <row r="91">
          <cell r="H91">
            <v>1.0609999999999999</v>
          </cell>
          <cell r="I91" t="str">
            <v>UWFEE02</v>
          </cell>
          <cell r="J91" t="str">
            <v>Block lock-up garages (&lt;=20)</v>
          </cell>
          <cell r="M91" t="str">
            <v/>
          </cell>
          <cell r="P91" t="str">
            <v/>
          </cell>
          <cell r="Q91" t="str">
            <v/>
          </cell>
        </row>
        <row r="92">
          <cell r="H92">
            <v>1.0620000000000001</v>
          </cell>
          <cell r="I92" t="str">
            <v>UWFEE03</v>
          </cell>
          <cell r="J92" t="str">
            <v>Churches/Charities</v>
          </cell>
          <cell r="M92" t="str">
            <v/>
          </cell>
          <cell r="P92" t="str">
            <v/>
          </cell>
          <cell r="Q92" t="str">
            <v/>
          </cell>
        </row>
        <row r="93">
          <cell r="H93">
            <v>1.0629999999999999</v>
          </cell>
          <cell r="I93" t="str">
            <v>UWFEE04</v>
          </cell>
          <cell r="J93" t="str">
            <v>Student rooms</v>
          </cell>
          <cell r="M93" t="str">
            <v/>
          </cell>
          <cell r="P93" t="str">
            <v/>
          </cell>
          <cell r="Q93" t="str">
            <v/>
          </cell>
        </row>
        <row r="94">
          <cell r="H94">
            <v>1.0640000000000001</v>
          </cell>
          <cell r="I94" t="str">
            <v>UWFEE05</v>
          </cell>
          <cell r="J94" t="str">
            <v>Automatic cisterns</v>
          </cell>
          <cell r="M94" t="str">
            <v/>
          </cell>
          <cell r="P94" t="str">
            <v/>
          </cell>
          <cell r="Q94" t="str">
            <v/>
          </cell>
        </row>
        <row r="95">
          <cell r="H95">
            <v>1.0649999999999999</v>
          </cell>
          <cell r="I95" t="str">
            <v>UWFEE07</v>
          </cell>
          <cell r="J95" t="str">
            <v>Cricket Pitch</v>
          </cell>
          <cell r="M95" t="str">
            <v/>
          </cell>
          <cell r="P95" t="str">
            <v/>
          </cell>
          <cell r="Q95" t="str">
            <v/>
          </cell>
        </row>
        <row r="96">
          <cell r="H96">
            <v>1.0660000000000001</v>
          </cell>
          <cell r="I96" t="str">
            <v>UWFEE08</v>
          </cell>
          <cell r="J96" t="str">
            <v>Tennis Court</v>
          </cell>
          <cell r="M96" t="str">
            <v/>
          </cell>
          <cell r="P96" t="str">
            <v/>
          </cell>
          <cell r="Q96" t="str">
            <v/>
          </cell>
        </row>
        <row r="97">
          <cell r="H97">
            <v>1.0669999999999999</v>
          </cell>
          <cell r="I97" t="str">
            <v>UWFEE09</v>
          </cell>
          <cell r="J97" t="str">
            <v>Ornamental Pond/Fountain</v>
          </cell>
          <cell r="M97" t="str">
            <v/>
          </cell>
          <cell r="P97" t="str">
            <v/>
          </cell>
          <cell r="Q97" t="str">
            <v/>
          </cell>
        </row>
        <row r="98">
          <cell r="H98">
            <v>1.0680000000000001</v>
          </cell>
          <cell r="I98" t="str">
            <v>UWFEE11</v>
          </cell>
          <cell r="J98" t="str">
            <v>Hosepipe General</v>
          </cell>
          <cell r="M98" t="str">
            <v/>
          </cell>
          <cell r="P98" t="str">
            <v/>
          </cell>
          <cell r="Q98" t="str">
            <v/>
          </cell>
        </row>
        <row r="99">
          <cell r="H99">
            <v>1.069</v>
          </cell>
          <cell r="I99" t="str">
            <v>UWFEE14</v>
          </cell>
          <cell r="J99" t="str">
            <v>Sprinkler General</v>
          </cell>
          <cell r="M99" t="str">
            <v/>
          </cell>
          <cell r="P99" t="str">
            <v/>
          </cell>
          <cell r="Q99" t="str">
            <v/>
          </cell>
        </row>
        <row r="100">
          <cell r="H100">
            <v>1.07</v>
          </cell>
          <cell r="I100" t="str">
            <v>UWFEE15</v>
          </cell>
          <cell r="J100" t="str">
            <v>Sprinkler Allotment</v>
          </cell>
          <cell r="M100" t="str">
            <v/>
          </cell>
          <cell r="P100" t="str">
            <v/>
          </cell>
          <cell r="Q100" t="str">
            <v/>
          </cell>
        </row>
        <row r="101">
          <cell r="H101">
            <v>1.071</v>
          </cell>
          <cell r="I101" t="str">
            <v>UWFEE16</v>
          </cell>
          <cell r="J101" t="str">
            <v>Hosepipe/Sprinkler</v>
          </cell>
          <cell r="M101" t="str">
            <v/>
          </cell>
          <cell r="P101" t="str">
            <v/>
          </cell>
          <cell r="Q101" t="str">
            <v/>
          </cell>
        </row>
        <row r="102">
          <cell r="H102">
            <v>1.0720000000000001</v>
          </cell>
          <cell r="I102" t="str">
            <v>UWFEE17</v>
          </cell>
          <cell r="J102" t="str">
            <v>Check Meter Charge 1</v>
          </cell>
          <cell r="M102" t="str">
            <v/>
          </cell>
          <cell r="P102" t="str">
            <v/>
          </cell>
          <cell r="Q102" t="str">
            <v/>
          </cell>
        </row>
        <row r="103">
          <cell r="H103">
            <v>1.073</v>
          </cell>
          <cell r="I103" t="str">
            <v>UWFEE18</v>
          </cell>
          <cell r="J103" t="str">
            <v>Check Meter Charge 2</v>
          </cell>
          <cell r="M103" t="str">
            <v/>
          </cell>
          <cell r="P103" t="str">
            <v/>
          </cell>
          <cell r="Q103" t="str">
            <v/>
          </cell>
        </row>
        <row r="104">
          <cell r="H104">
            <v>1.0740000000000001</v>
          </cell>
          <cell r="I104" t="str">
            <v>UWFEE19</v>
          </cell>
          <cell r="J104" t="str">
            <v>Check Meter Charge 3</v>
          </cell>
          <cell r="M104" t="str">
            <v/>
          </cell>
          <cell r="P104" t="str">
            <v/>
          </cell>
          <cell r="Q104" t="str">
            <v/>
          </cell>
        </row>
        <row r="105">
          <cell r="H105">
            <v>1.075</v>
          </cell>
          <cell r="I105" t="str">
            <v>UWFEE20</v>
          </cell>
          <cell r="J105" t="str">
            <v>Check Meter Charge 4</v>
          </cell>
          <cell r="M105" t="str">
            <v/>
          </cell>
          <cell r="P105" t="str">
            <v/>
          </cell>
          <cell r="Q105" t="str">
            <v/>
          </cell>
        </row>
        <row r="106">
          <cell r="H106">
            <v>1.0760000000000001</v>
          </cell>
          <cell r="I106" t="str">
            <v>UWFEE21</v>
          </cell>
          <cell r="J106" t="str">
            <v>Check Meter Charge 5</v>
          </cell>
          <cell r="M106" t="str">
            <v/>
          </cell>
          <cell r="P106" t="str">
            <v/>
          </cell>
          <cell r="Q106" t="str">
            <v/>
          </cell>
        </row>
        <row r="107">
          <cell r="H107">
            <v>1.077</v>
          </cell>
          <cell r="I107" t="str">
            <v>UWFEE22</v>
          </cell>
          <cell r="J107" t="str">
            <v>Water/washdown Points 1</v>
          </cell>
          <cell r="M107" t="str">
            <v/>
          </cell>
          <cell r="P107" t="str">
            <v/>
          </cell>
          <cell r="Q107" t="str">
            <v/>
          </cell>
        </row>
        <row r="108">
          <cell r="H108">
            <v>1.0780000000000001</v>
          </cell>
          <cell r="I108" t="str">
            <v>UWFEE23</v>
          </cell>
          <cell r="J108" t="str">
            <v>Water/washdown Points 2</v>
          </cell>
          <cell r="M108" t="str">
            <v/>
          </cell>
          <cell r="P108" t="str">
            <v/>
          </cell>
          <cell r="Q108" t="str">
            <v/>
          </cell>
        </row>
        <row r="109">
          <cell r="H109">
            <v>1.079</v>
          </cell>
          <cell r="I109" t="str">
            <v>UWFEE24</v>
          </cell>
          <cell r="J109" t="str">
            <v>Water/washdown Points 3</v>
          </cell>
          <cell r="M109" t="str">
            <v/>
          </cell>
          <cell r="P109" t="str">
            <v/>
          </cell>
          <cell r="Q109" t="str">
            <v/>
          </cell>
        </row>
        <row r="110">
          <cell r="H110">
            <v>1.08</v>
          </cell>
          <cell r="I110" t="str">
            <v>UWFEE25</v>
          </cell>
          <cell r="J110" t="str">
            <v>Water/washdown Points 4</v>
          </cell>
          <cell r="M110" t="str">
            <v/>
          </cell>
          <cell r="P110" t="str">
            <v/>
          </cell>
          <cell r="Q110" t="str">
            <v/>
          </cell>
        </row>
        <row r="111">
          <cell r="H111">
            <v>1.081</v>
          </cell>
          <cell r="I111" t="str">
            <v>UWFEE26</v>
          </cell>
          <cell r="J111" t="str">
            <v>Water/washdown Points 5</v>
          </cell>
          <cell r="M111" t="str">
            <v/>
          </cell>
          <cell r="P111" t="str">
            <v/>
          </cell>
          <cell r="Q111" t="str">
            <v/>
          </cell>
        </row>
        <row r="112">
          <cell r="H112">
            <v>1.0820000000000001</v>
          </cell>
          <cell r="I112" t="str">
            <v>UWFEE27</v>
          </cell>
          <cell r="J112" t="str">
            <v>Water/washdown Points 6</v>
          </cell>
          <cell r="M112" t="str">
            <v/>
          </cell>
          <cell r="P112" t="str">
            <v/>
          </cell>
          <cell r="Q112" t="str">
            <v/>
          </cell>
        </row>
        <row r="113">
          <cell r="H113">
            <v>1.083</v>
          </cell>
          <cell r="I113" t="str">
            <v>UWFEE28</v>
          </cell>
          <cell r="J113" t="str">
            <v>Water/washdown Points 7</v>
          </cell>
          <cell r="M113" t="str">
            <v/>
          </cell>
          <cell r="P113" t="str">
            <v/>
          </cell>
          <cell r="Q113" t="str">
            <v/>
          </cell>
        </row>
        <row r="114">
          <cell r="H114">
            <v>1.0840000000000001</v>
          </cell>
          <cell r="I114" t="str">
            <v>UWFEE29</v>
          </cell>
          <cell r="J114" t="str">
            <v>Water/washdown Points 8</v>
          </cell>
          <cell r="M114" t="str">
            <v/>
          </cell>
          <cell r="P114" t="str">
            <v/>
          </cell>
          <cell r="Q114" t="str">
            <v/>
          </cell>
        </row>
        <row r="115">
          <cell r="H115">
            <v>1.085</v>
          </cell>
          <cell r="I115" t="str">
            <v>UWFEE30</v>
          </cell>
          <cell r="J115" t="str">
            <v>Allotment Tanks 1</v>
          </cell>
          <cell r="M115" t="str">
            <v/>
          </cell>
          <cell r="P115" t="str">
            <v/>
          </cell>
          <cell r="Q115" t="str">
            <v/>
          </cell>
        </row>
        <row r="116">
          <cell r="H116">
            <v>1.0860000000000001</v>
          </cell>
          <cell r="I116" t="str">
            <v>UWFEE31</v>
          </cell>
          <cell r="J116" t="str">
            <v>Allotment Tanks 2</v>
          </cell>
          <cell r="M116" t="str">
            <v/>
          </cell>
          <cell r="P116" t="str">
            <v/>
          </cell>
          <cell r="Q116" t="str">
            <v/>
          </cell>
        </row>
        <row r="117">
          <cell r="H117">
            <v>1.087</v>
          </cell>
          <cell r="I117" t="str">
            <v>UWFEE32</v>
          </cell>
          <cell r="J117" t="str">
            <v>Allotment Tanks 3</v>
          </cell>
          <cell r="M117" t="str">
            <v/>
          </cell>
          <cell r="P117" t="str">
            <v/>
          </cell>
          <cell r="Q117" t="str">
            <v/>
          </cell>
        </row>
        <row r="118">
          <cell r="H118">
            <v>1.0880000000000001</v>
          </cell>
          <cell r="I118" t="str">
            <v>UWFEE33</v>
          </cell>
          <cell r="J118" t="str">
            <v>Allotment Tanks 4</v>
          </cell>
          <cell r="M118" t="str">
            <v/>
          </cell>
          <cell r="P118" t="str">
            <v/>
          </cell>
          <cell r="Q118" t="str">
            <v/>
          </cell>
        </row>
        <row r="119">
          <cell r="H119">
            <v>1.089</v>
          </cell>
          <cell r="I119" t="str">
            <v>UWFEE34</v>
          </cell>
          <cell r="J119" t="str">
            <v>Allotment Tanks 5</v>
          </cell>
          <cell r="M119" t="str">
            <v/>
          </cell>
          <cell r="P119" t="str">
            <v/>
          </cell>
          <cell r="Q119" t="str">
            <v/>
          </cell>
        </row>
        <row r="120">
          <cell r="H120">
            <v>1.0900000000000001</v>
          </cell>
          <cell r="I120" t="str">
            <v>UWFEE35</v>
          </cell>
          <cell r="J120" t="str">
            <v>Allotment Tanks 6</v>
          </cell>
          <cell r="M120" t="str">
            <v/>
          </cell>
          <cell r="P120" t="str">
            <v/>
          </cell>
          <cell r="Q120" t="str">
            <v/>
          </cell>
        </row>
        <row r="121">
          <cell r="H121">
            <v>1.091</v>
          </cell>
          <cell r="I121" t="str">
            <v>UWFEE36</v>
          </cell>
          <cell r="J121" t="str">
            <v>Allotment Tanks 7</v>
          </cell>
          <cell r="M121" t="str">
            <v/>
          </cell>
          <cell r="P121" t="str">
            <v/>
          </cell>
          <cell r="Q121" t="str">
            <v/>
          </cell>
        </row>
        <row r="122">
          <cell r="H122">
            <v>1.0920000000000001</v>
          </cell>
          <cell r="I122" t="str">
            <v>UWFEE38</v>
          </cell>
          <cell r="J122" t="str">
            <v>Meter minimum equivalent</v>
          </cell>
          <cell r="M122" t="str">
            <v/>
          </cell>
          <cell r="P122" t="str">
            <v/>
          </cell>
          <cell r="Q122" t="str">
            <v/>
          </cell>
        </row>
        <row r="124">
          <cell r="D124">
            <v>1.093</v>
          </cell>
          <cell r="E124" t="str">
            <v>Swimming Pool Charges</v>
          </cell>
        </row>
        <row r="126">
          <cell r="F126" t="str">
            <v>GENERAL</v>
          </cell>
        </row>
        <row r="127">
          <cell r="H127">
            <v>1.0940000000000001</v>
          </cell>
          <cell r="I127" t="str">
            <v>UWSWIM01</v>
          </cell>
          <cell r="J127" t="str">
            <v>General general</v>
          </cell>
          <cell r="M127" t="str">
            <v/>
          </cell>
          <cell r="P127" t="str">
            <v/>
          </cell>
          <cell r="Q127" t="str">
            <v/>
          </cell>
        </row>
        <row r="128">
          <cell r="H128">
            <v>1.095</v>
          </cell>
          <cell r="I128" t="str">
            <v>UWSWIM02</v>
          </cell>
          <cell r="J128" t="str">
            <v>General &lt; 25 m3</v>
          </cell>
          <cell r="M128" t="str">
            <v/>
          </cell>
          <cell r="P128" t="str">
            <v/>
          </cell>
          <cell r="Q128" t="str">
            <v/>
          </cell>
        </row>
        <row r="129">
          <cell r="H129">
            <v>1.0960000000000001</v>
          </cell>
          <cell r="I129" t="str">
            <v>UWSWIM03</v>
          </cell>
          <cell r="J129" t="str">
            <v>General 25 - 50 m3</v>
          </cell>
          <cell r="M129" t="str">
            <v/>
          </cell>
          <cell r="P129" t="str">
            <v/>
          </cell>
          <cell r="Q129" t="str">
            <v/>
          </cell>
        </row>
        <row r="130">
          <cell r="H130">
            <v>1.097</v>
          </cell>
          <cell r="I130" t="str">
            <v>UWSWIM04</v>
          </cell>
          <cell r="J130" t="str">
            <v>General 50 - 75 m3</v>
          </cell>
          <cell r="M130" t="str">
            <v/>
          </cell>
          <cell r="P130" t="str">
            <v/>
          </cell>
          <cell r="Q130" t="str">
            <v/>
          </cell>
        </row>
        <row r="131">
          <cell r="H131">
            <v>1.0980000000000001</v>
          </cell>
          <cell r="I131" t="str">
            <v>UWSWIM05</v>
          </cell>
          <cell r="J131" t="str">
            <v>General 75 - 100 m3</v>
          </cell>
          <cell r="M131" t="str">
            <v/>
          </cell>
          <cell r="P131" t="str">
            <v/>
          </cell>
          <cell r="Q131" t="str">
            <v/>
          </cell>
        </row>
        <row r="132">
          <cell r="H132">
            <v>1.099</v>
          </cell>
          <cell r="I132" t="str">
            <v>UWSWIM06</v>
          </cell>
          <cell r="J132" t="str">
            <v>General 100 - 150 m3</v>
          </cell>
          <cell r="M132" t="str">
            <v/>
          </cell>
          <cell r="P132" t="str">
            <v/>
          </cell>
          <cell r="Q132" t="str">
            <v/>
          </cell>
        </row>
        <row r="133">
          <cell r="H133">
            <v>1.1000000000000001</v>
          </cell>
          <cell r="I133" t="str">
            <v>UWSWIM06A</v>
          </cell>
          <cell r="J133" t="str">
            <v>General 20 - 75 m3</v>
          </cell>
          <cell r="M133" t="str">
            <v/>
          </cell>
          <cell r="P133" t="str">
            <v/>
          </cell>
          <cell r="Q133" t="str">
            <v/>
          </cell>
        </row>
        <row r="134">
          <cell r="H134">
            <v>1.101</v>
          </cell>
          <cell r="I134" t="str">
            <v>UWSWIM06B</v>
          </cell>
          <cell r="J134" t="str">
            <v>General 100 - 125 m3</v>
          </cell>
          <cell r="M134" t="str">
            <v/>
          </cell>
          <cell r="P134" t="str">
            <v/>
          </cell>
          <cell r="Q134" t="str">
            <v/>
          </cell>
        </row>
        <row r="136">
          <cell r="F136" t="str">
            <v>CIRCULATING</v>
          </cell>
        </row>
        <row r="137">
          <cell r="H137">
            <v>1.1020000000000001</v>
          </cell>
          <cell r="I137" t="str">
            <v>UWSWIM07</v>
          </cell>
          <cell r="J137" t="str">
            <v>Circulating General</v>
          </cell>
          <cell r="M137" t="str">
            <v/>
          </cell>
          <cell r="P137" t="str">
            <v/>
          </cell>
          <cell r="Q137" t="str">
            <v/>
          </cell>
        </row>
        <row r="138">
          <cell r="H138">
            <v>1.103</v>
          </cell>
          <cell r="I138" t="str">
            <v>UWSWIM08</v>
          </cell>
          <cell r="J138" t="str">
            <v>Circulating &lt; 9 m3</v>
          </cell>
          <cell r="M138" t="str">
            <v/>
          </cell>
          <cell r="P138" t="str">
            <v/>
          </cell>
          <cell r="Q138" t="str">
            <v/>
          </cell>
        </row>
        <row r="139">
          <cell r="H139">
            <v>1.1040000000000001</v>
          </cell>
          <cell r="I139" t="str">
            <v>UWSWIM09</v>
          </cell>
          <cell r="J139" t="str">
            <v>Circulating 9 - 27 m3</v>
          </cell>
          <cell r="M139" t="str">
            <v/>
          </cell>
          <cell r="P139" t="str">
            <v/>
          </cell>
          <cell r="Q139" t="str">
            <v/>
          </cell>
        </row>
        <row r="140">
          <cell r="H140">
            <v>1.105</v>
          </cell>
          <cell r="I140" t="str">
            <v>UWSWIM10</v>
          </cell>
          <cell r="J140" t="str">
            <v>Circulating 27 - 45 m3</v>
          </cell>
          <cell r="M140" t="str">
            <v/>
          </cell>
          <cell r="P140" t="str">
            <v/>
          </cell>
          <cell r="Q140" t="str">
            <v/>
          </cell>
        </row>
        <row r="141">
          <cell r="H141">
            <v>1.1060000000000001</v>
          </cell>
          <cell r="I141" t="str">
            <v>UWSWIM11</v>
          </cell>
          <cell r="J141" t="str">
            <v>Circulating 9 - 45 m3</v>
          </cell>
          <cell r="M141" t="str">
            <v/>
          </cell>
          <cell r="P141" t="str">
            <v/>
          </cell>
          <cell r="Q141" t="str">
            <v/>
          </cell>
        </row>
        <row r="142">
          <cell r="H142">
            <v>1.107</v>
          </cell>
          <cell r="I142" t="str">
            <v>UWSWIM12</v>
          </cell>
          <cell r="J142" t="str">
            <v>Circulating &gt; 45 m3</v>
          </cell>
          <cell r="M142" t="str">
            <v/>
          </cell>
          <cell r="P142" t="str">
            <v/>
          </cell>
          <cell r="Q142" t="str">
            <v/>
          </cell>
        </row>
        <row r="143">
          <cell r="H143">
            <v>1.1080000000000001</v>
          </cell>
          <cell r="I143" t="str">
            <v>UWSWIM13</v>
          </cell>
          <cell r="J143" t="str">
            <v>Circulating 45 - 91 m3</v>
          </cell>
          <cell r="M143" t="str">
            <v/>
          </cell>
          <cell r="P143" t="str">
            <v/>
          </cell>
          <cell r="Q143" t="str">
            <v/>
          </cell>
        </row>
        <row r="144">
          <cell r="H144">
            <v>1.109</v>
          </cell>
          <cell r="I144" t="str">
            <v>UWSWIM14</v>
          </cell>
          <cell r="J144" t="str">
            <v>Circulating &lt; = 10 m3</v>
          </cell>
          <cell r="M144" t="str">
            <v/>
          </cell>
          <cell r="P144" t="str">
            <v/>
          </cell>
          <cell r="Q144" t="str">
            <v/>
          </cell>
        </row>
        <row r="145">
          <cell r="H145">
            <v>1.1100000000000001</v>
          </cell>
          <cell r="I145" t="str">
            <v>UWSWIM15</v>
          </cell>
          <cell r="J145" t="str">
            <v>Circulating &gt; 10 m3</v>
          </cell>
          <cell r="M145" t="str">
            <v/>
          </cell>
          <cell r="P145" t="str">
            <v/>
          </cell>
          <cell r="Q145" t="str">
            <v/>
          </cell>
        </row>
        <row r="146">
          <cell r="H146">
            <v>1.111</v>
          </cell>
          <cell r="I146" t="str">
            <v>UWSWIM17</v>
          </cell>
          <cell r="J146" t="str">
            <v>Circulating 20 - 90 m3</v>
          </cell>
          <cell r="M146" t="str">
            <v/>
          </cell>
          <cell r="P146" t="str">
            <v/>
          </cell>
          <cell r="Q146" t="str">
            <v/>
          </cell>
        </row>
        <row r="147">
          <cell r="H147">
            <v>1.1120000000000001</v>
          </cell>
          <cell r="I147" t="str">
            <v>UWSWIM18</v>
          </cell>
          <cell r="J147" t="str">
            <v>Circulating &gt; 90 m3</v>
          </cell>
          <cell r="M147" t="str">
            <v/>
          </cell>
          <cell r="P147" t="str">
            <v/>
          </cell>
          <cell r="Q147" t="str">
            <v/>
          </cell>
        </row>
        <row r="148">
          <cell r="H148">
            <v>1.113</v>
          </cell>
          <cell r="I148" t="str">
            <v>UWSWIM19</v>
          </cell>
          <cell r="J148" t="str">
            <v>Circulating &lt; 23 m3</v>
          </cell>
          <cell r="M148" t="str">
            <v/>
          </cell>
          <cell r="P148" t="str">
            <v/>
          </cell>
          <cell r="Q148" t="str">
            <v/>
          </cell>
        </row>
        <row r="149">
          <cell r="H149">
            <v>1.1140000000000001</v>
          </cell>
          <cell r="I149" t="str">
            <v>UWSWIM20</v>
          </cell>
          <cell r="J149" t="str">
            <v>Circulating &gt; 23 m3</v>
          </cell>
          <cell r="M149" t="str">
            <v/>
          </cell>
          <cell r="P149" t="str">
            <v/>
          </cell>
          <cell r="Q149" t="str">
            <v/>
          </cell>
        </row>
        <row r="150">
          <cell r="H150">
            <v>1.115</v>
          </cell>
          <cell r="I150" t="str">
            <v>UWSWIM21</v>
          </cell>
          <cell r="J150" t="str">
            <v>Circulating &lt; = 25 m3</v>
          </cell>
          <cell r="M150" t="str">
            <v/>
          </cell>
          <cell r="P150" t="str">
            <v/>
          </cell>
          <cell r="Q150" t="str">
            <v/>
          </cell>
        </row>
        <row r="151">
          <cell r="H151">
            <v>1.1160000000000001</v>
          </cell>
          <cell r="I151" t="str">
            <v>UWSWIM22</v>
          </cell>
          <cell r="J151" t="str">
            <v>Circulating &gt; 25 m3</v>
          </cell>
          <cell r="M151" t="str">
            <v/>
          </cell>
          <cell r="P151" t="str">
            <v/>
          </cell>
          <cell r="Q151" t="str">
            <v/>
          </cell>
        </row>
        <row r="152">
          <cell r="H152">
            <v>1.117</v>
          </cell>
          <cell r="I152" t="str">
            <v>UWSWIM23</v>
          </cell>
          <cell r="J152" t="str">
            <v>Circulating &lt; = 36 m3</v>
          </cell>
          <cell r="M152" t="str">
            <v/>
          </cell>
          <cell r="P152" t="str">
            <v/>
          </cell>
          <cell r="Q152" t="str">
            <v/>
          </cell>
        </row>
        <row r="153">
          <cell r="H153">
            <v>1.1180000000000001</v>
          </cell>
          <cell r="I153" t="str">
            <v>UWSWIM24</v>
          </cell>
          <cell r="J153" t="str">
            <v>Circulating 36 - 73 m3</v>
          </cell>
          <cell r="M153" t="str">
            <v/>
          </cell>
          <cell r="P153" t="str">
            <v/>
          </cell>
          <cell r="Q153" t="str">
            <v/>
          </cell>
        </row>
        <row r="154">
          <cell r="H154">
            <v>1.119</v>
          </cell>
          <cell r="I154" t="str">
            <v>UWSWIM25</v>
          </cell>
          <cell r="J154" t="str">
            <v>Circulating &gt; 73 m3</v>
          </cell>
          <cell r="M154" t="str">
            <v/>
          </cell>
          <cell r="P154" t="str">
            <v/>
          </cell>
          <cell r="Q154" t="str">
            <v/>
          </cell>
        </row>
        <row r="155">
          <cell r="H155">
            <v>1.1200000000000001</v>
          </cell>
          <cell r="I155" t="str">
            <v>UWSWIM25A</v>
          </cell>
          <cell r="J155" t="str">
            <v>Circulating &lt; = 70 m3</v>
          </cell>
          <cell r="M155" t="str">
            <v/>
          </cell>
          <cell r="P155" t="str">
            <v/>
          </cell>
          <cell r="Q155" t="str">
            <v/>
          </cell>
        </row>
        <row r="156">
          <cell r="H156">
            <v>1.121</v>
          </cell>
          <cell r="I156" t="str">
            <v>UWSWIM25B</v>
          </cell>
          <cell r="J156" t="str">
            <v>Circulating 71 - 90 m3</v>
          </cell>
          <cell r="M156" t="str">
            <v/>
          </cell>
          <cell r="P156" t="str">
            <v/>
          </cell>
          <cell r="Q156" t="str">
            <v/>
          </cell>
        </row>
        <row r="157">
          <cell r="H157">
            <v>1.1220000000000001</v>
          </cell>
          <cell r="I157" t="str">
            <v>UWSWIM25C</v>
          </cell>
          <cell r="J157" t="str">
            <v>Circulating &gt; 90 m3</v>
          </cell>
          <cell r="M157" t="str">
            <v/>
          </cell>
          <cell r="P157" t="str">
            <v/>
          </cell>
          <cell r="Q157" t="str">
            <v/>
          </cell>
        </row>
        <row r="159">
          <cell r="F159" t="str">
            <v>NON-CIRCULATING</v>
          </cell>
        </row>
        <row r="160">
          <cell r="H160">
            <v>1.123</v>
          </cell>
          <cell r="I160" t="str">
            <v>UWSWIM26</v>
          </cell>
          <cell r="J160" t="str">
            <v>Non-circulating General</v>
          </cell>
          <cell r="M160" t="str">
            <v/>
          </cell>
          <cell r="P160" t="str">
            <v/>
          </cell>
          <cell r="Q160" t="str">
            <v/>
          </cell>
        </row>
        <row r="161">
          <cell r="H161">
            <v>1.1240000000000001</v>
          </cell>
          <cell r="I161" t="str">
            <v>UWSWIM27</v>
          </cell>
          <cell r="J161" t="str">
            <v>Non-circulating &lt; 9 m3</v>
          </cell>
          <cell r="M161" t="str">
            <v/>
          </cell>
          <cell r="P161" t="str">
            <v/>
          </cell>
          <cell r="Q161" t="str">
            <v/>
          </cell>
        </row>
        <row r="162">
          <cell r="H162">
            <v>1.125</v>
          </cell>
          <cell r="I162" t="str">
            <v>UWSWIM28</v>
          </cell>
          <cell r="J162" t="str">
            <v>Non-circulating 9 - 27 m3</v>
          </cell>
          <cell r="M162" t="str">
            <v/>
          </cell>
          <cell r="P162" t="str">
            <v/>
          </cell>
          <cell r="Q162" t="str">
            <v/>
          </cell>
        </row>
        <row r="163">
          <cell r="H163">
            <v>1.1259999999999999</v>
          </cell>
          <cell r="I163" t="str">
            <v>UWSWIM29</v>
          </cell>
          <cell r="J163" t="str">
            <v>Non-circulating 27 - 45 m3</v>
          </cell>
          <cell r="M163" t="str">
            <v/>
          </cell>
          <cell r="P163" t="str">
            <v/>
          </cell>
          <cell r="Q163" t="str">
            <v/>
          </cell>
        </row>
        <row r="164">
          <cell r="H164">
            <v>1.127</v>
          </cell>
          <cell r="I164" t="str">
            <v>UWSWIM30</v>
          </cell>
          <cell r="J164" t="str">
            <v>Non-circulating 9 - 45 m3</v>
          </cell>
          <cell r="M164" t="str">
            <v/>
          </cell>
          <cell r="P164" t="str">
            <v/>
          </cell>
          <cell r="Q164" t="str">
            <v/>
          </cell>
        </row>
        <row r="165">
          <cell r="H165">
            <v>1.1279999999999999</v>
          </cell>
          <cell r="I165" t="str">
            <v>UWSWIM31</v>
          </cell>
          <cell r="J165" t="str">
            <v>Non-circulating &gt; 45 m3</v>
          </cell>
          <cell r="M165" t="str">
            <v/>
          </cell>
          <cell r="P165" t="str">
            <v/>
          </cell>
          <cell r="Q165" t="str">
            <v/>
          </cell>
        </row>
        <row r="166">
          <cell r="H166">
            <v>1.129</v>
          </cell>
          <cell r="I166" t="str">
            <v>UWSWIM32</v>
          </cell>
          <cell r="J166" t="str">
            <v>Non-circulating 45 - 91 m3</v>
          </cell>
          <cell r="M166" t="str">
            <v/>
          </cell>
          <cell r="P166" t="str">
            <v/>
          </cell>
          <cell r="Q166" t="str">
            <v/>
          </cell>
        </row>
        <row r="167">
          <cell r="H167">
            <v>1.1299999999999999</v>
          </cell>
          <cell r="I167" t="str">
            <v>UWSWIM33</v>
          </cell>
          <cell r="J167" t="str">
            <v>Non-circulating &lt; = 10 m3</v>
          </cell>
          <cell r="M167" t="str">
            <v/>
          </cell>
          <cell r="P167" t="str">
            <v/>
          </cell>
          <cell r="Q167" t="str">
            <v/>
          </cell>
        </row>
        <row r="168">
          <cell r="H168">
            <v>1.131</v>
          </cell>
          <cell r="I168" t="str">
            <v>UWSWIM34</v>
          </cell>
          <cell r="J168" t="str">
            <v>Non-circulating &gt; 10 m3</v>
          </cell>
          <cell r="M168" t="str">
            <v/>
          </cell>
          <cell r="P168" t="str">
            <v/>
          </cell>
          <cell r="Q168" t="str">
            <v/>
          </cell>
        </row>
        <row r="169">
          <cell r="H169">
            <v>1.1319999999999999</v>
          </cell>
          <cell r="I169" t="str">
            <v>UWSWIM35</v>
          </cell>
          <cell r="J169" t="str">
            <v>Non-circulating &lt; 20 m3</v>
          </cell>
          <cell r="M169" t="str">
            <v/>
          </cell>
          <cell r="P169" t="str">
            <v/>
          </cell>
          <cell r="Q169" t="str">
            <v/>
          </cell>
        </row>
        <row r="170">
          <cell r="H170">
            <v>1.133</v>
          </cell>
          <cell r="I170" t="str">
            <v>UWSWIM36</v>
          </cell>
          <cell r="J170" t="str">
            <v>Non-circulating 20 - 90 m3</v>
          </cell>
          <cell r="M170" t="str">
            <v/>
          </cell>
          <cell r="P170" t="str">
            <v/>
          </cell>
          <cell r="Q170" t="str">
            <v/>
          </cell>
        </row>
        <row r="171">
          <cell r="H171">
            <v>1.1339999999999999</v>
          </cell>
          <cell r="I171" t="str">
            <v>UWSWIM37</v>
          </cell>
          <cell r="J171" t="str">
            <v>Non-circulating &gt; 90 m3</v>
          </cell>
          <cell r="M171" t="str">
            <v/>
          </cell>
          <cell r="P171" t="str">
            <v/>
          </cell>
          <cell r="Q171" t="str">
            <v/>
          </cell>
        </row>
        <row r="172">
          <cell r="H172">
            <v>1.135</v>
          </cell>
          <cell r="I172" t="str">
            <v>UWSWIM38</v>
          </cell>
          <cell r="J172" t="str">
            <v>Non-circulating &lt; 23 m3</v>
          </cell>
          <cell r="M172" t="str">
            <v/>
          </cell>
          <cell r="P172" t="str">
            <v/>
          </cell>
          <cell r="Q172" t="str">
            <v/>
          </cell>
        </row>
        <row r="173">
          <cell r="H173">
            <v>1.1359999999999999</v>
          </cell>
          <cell r="I173" t="str">
            <v>UWSWIM39</v>
          </cell>
          <cell r="J173" t="str">
            <v>Non-circulating &gt; 23 m3</v>
          </cell>
          <cell r="M173" t="str">
            <v/>
          </cell>
          <cell r="P173" t="str">
            <v/>
          </cell>
          <cell r="Q173" t="str">
            <v/>
          </cell>
        </row>
        <row r="174">
          <cell r="H174">
            <v>1.137</v>
          </cell>
          <cell r="I174" t="str">
            <v>UWSWIM40</v>
          </cell>
          <cell r="J174" t="str">
            <v>Non-circulating &lt; = 25 m3</v>
          </cell>
          <cell r="M174" t="str">
            <v/>
          </cell>
          <cell r="P174" t="str">
            <v/>
          </cell>
          <cell r="Q174" t="str">
            <v/>
          </cell>
        </row>
        <row r="175">
          <cell r="H175">
            <v>1.1379999999999999</v>
          </cell>
          <cell r="I175" t="str">
            <v>UWSWIM41</v>
          </cell>
          <cell r="J175" t="str">
            <v>Non-circulating &gt; 25 m3</v>
          </cell>
          <cell r="M175" t="str">
            <v/>
          </cell>
          <cell r="P175" t="str">
            <v/>
          </cell>
          <cell r="Q175" t="str">
            <v/>
          </cell>
        </row>
        <row r="176">
          <cell r="H176">
            <v>1.139</v>
          </cell>
          <cell r="I176" t="str">
            <v>UWSWIM42</v>
          </cell>
          <cell r="J176" t="str">
            <v>Non-circulating &lt; = 36 m3</v>
          </cell>
          <cell r="M176" t="str">
            <v/>
          </cell>
          <cell r="P176" t="str">
            <v/>
          </cell>
          <cell r="Q176" t="str">
            <v/>
          </cell>
        </row>
        <row r="177">
          <cell r="H177">
            <v>1.1399999999999999</v>
          </cell>
          <cell r="I177" t="str">
            <v>UWSWIM43</v>
          </cell>
          <cell r="J177" t="str">
            <v>Non-circulating 36 - 73 m3</v>
          </cell>
          <cell r="M177" t="str">
            <v/>
          </cell>
          <cell r="P177" t="str">
            <v/>
          </cell>
          <cell r="Q177" t="str">
            <v/>
          </cell>
        </row>
        <row r="178">
          <cell r="H178">
            <v>1.141</v>
          </cell>
          <cell r="I178" t="str">
            <v>UWSWIM44</v>
          </cell>
          <cell r="J178" t="str">
            <v>Non-circulating &gt; 73 m3</v>
          </cell>
          <cell r="M178" t="str">
            <v/>
          </cell>
          <cell r="P178" t="str">
            <v/>
          </cell>
          <cell r="Q178" t="str">
            <v/>
          </cell>
        </row>
        <row r="179">
          <cell r="H179">
            <v>1.1419999999999999</v>
          </cell>
          <cell r="I179" t="str">
            <v>UWSWIM45</v>
          </cell>
          <cell r="J179" t="str">
            <v>Non-circulating &lt; = 70 m3</v>
          </cell>
          <cell r="M179" t="str">
            <v/>
          </cell>
          <cell r="P179" t="str">
            <v/>
          </cell>
          <cell r="Q179" t="str">
            <v/>
          </cell>
        </row>
        <row r="180">
          <cell r="H180">
            <v>1.143</v>
          </cell>
          <cell r="I180" t="str">
            <v>UWSWIM46</v>
          </cell>
          <cell r="J180" t="str">
            <v>Non-circulating 71 - 90 m3</v>
          </cell>
          <cell r="M180" t="str">
            <v/>
          </cell>
          <cell r="P180" t="str">
            <v/>
          </cell>
          <cell r="Q180" t="str">
            <v/>
          </cell>
        </row>
        <row r="181">
          <cell r="H181">
            <v>1.1439999999999999</v>
          </cell>
          <cell r="I181" t="str">
            <v>UWSWIM47</v>
          </cell>
          <cell r="J181" t="str">
            <v>Non-circulating &gt; 90 m3</v>
          </cell>
          <cell r="M181" t="str">
            <v/>
          </cell>
          <cell r="P181" t="str">
            <v/>
          </cell>
          <cell r="Q181" t="str">
            <v/>
          </cell>
        </row>
        <row r="184">
          <cell r="D184">
            <v>1.145</v>
          </cell>
          <cell r="E184" t="str">
            <v>Assessed Volumetric Standing Charge</v>
          </cell>
        </row>
        <row r="186">
          <cell r="F186" t="str">
            <v>STANDING CHARGES</v>
          </cell>
        </row>
        <row r="187">
          <cell r="H187">
            <v>1.1459999999999999</v>
          </cell>
          <cell r="I187" t="str">
            <v>UWASSC01</v>
          </cell>
          <cell r="J187" t="str">
            <v>Assessed - General</v>
          </cell>
          <cell r="M187" t="str">
            <v/>
          </cell>
          <cell r="P187" t="str">
            <v/>
          </cell>
          <cell r="Q187" t="str">
            <v/>
          </cell>
        </row>
        <row r="188">
          <cell r="H188">
            <v>1.147</v>
          </cell>
          <cell r="I188" t="str">
            <v>UWASSC01A</v>
          </cell>
          <cell r="J188" t="str">
            <v>Assessed - Household</v>
          </cell>
          <cell r="M188" t="str">
            <v/>
          </cell>
          <cell r="P188" t="str">
            <v/>
          </cell>
          <cell r="Q188" t="str">
            <v/>
          </cell>
        </row>
        <row r="189">
          <cell r="H189">
            <v>1.1479999999999999</v>
          </cell>
          <cell r="I189" t="str">
            <v>UWASSC01B</v>
          </cell>
          <cell r="J189" t="str">
            <v>Assessed - Non-household</v>
          </cell>
          <cell r="M189" t="str">
            <v/>
          </cell>
          <cell r="P189" t="str">
            <v/>
          </cell>
          <cell r="Q189" t="str">
            <v/>
          </cell>
        </row>
        <row r="190">
          <cell r="H190">
            <v>1.149</v>
          </cell>
          <cell r="I190" t="str">
            <v>UWASSC02</v>
          </cell>
          <cell r="J190" t="str">
            <v>Assessed &lt;=12/15 mm (&lt;=0.5")</v>
          </cell>
          <cell r="M190" t="str">
            <v/>
          </cell>
          <cell r="P190" t="str">
            <v/>
          </cell>
          <cell r="Q190" t="str">
            <v/>
          </cell>
        </row>
        <row r="191">
          <cell r="H191">
            <v>1.1499999999999999</v>
          </cell>
          <cell r="I191" t="str">
            <v>UWASSC03</v>
          </cell>
          <cell r="J191" t="str">
            <v>Assessed &gt; 12/15 mm (&gt;0.5")</v>
          </cell>
          <cell r="M191" t="str">
            <v/>
          </cell>
          <cell r="P191" t="str">
            <v/>
          </cell>
          <cell r="Q191" t="str">
            <v/>
          </cell>
        </row>
        <row r="192">
          <cell r="H192">
            <v>1.151</v>
          </cell>
          <cell r="I192" t="str">
            <v>UWASSC04</v>
          </cell>
          <cell r="J192" t="str">
            <v>Assessed 20/22 mm (0.75")</v>
          </cell>
          <cell r="M192" t="str">
            <v/>
          </cell>
          <cell r="P192" t="str">
            <v/>
          </cell>
          <cell r="Q192" t="str">
            <v/>
          </cell>
        </row>
        <row r="193">
          <cell r="H193">
            <v>1.1519999999999999</v>
          </cell>
          <cell r="I193" t="str">
            <v>UWASSC05</v>
          </cell>
          <cell r="J193" t="str">
            <v>Assessed 25/28 mm (1")</v>
          </cell>
          <cell r="M193" t="str">
            <v/>
          </cell>
          <cell r="P193" t="str">
            <v/>
          </cell>
          <cell r="Q193" t="str">
            <v/>
          </cell>
        </row>
        <row r="194">
          <cell r="H194">
            <v>1.153</v>
          </cell>
          <cell r="I194" t="str">
            <v>UWASSC05A</v>
          </cell>
          <cell r="J194" t="str">
            <v>Assessed 30/32/35mm (1.25")</v>
          </cell>
          <cell r="M194" t="str">
            <v/>
          </cell>
          <cell r="P194" t="str">
            <v/>
          </cell>
          <cell r="Q194" t="str">
            <v/>
          </cell>
        </row>
        <row r="195">
          <cell r="H195">
            <v>1.1539999999999999</v>
          </cell>
          <cell r="I195" t="str">
            <v>UWASSC06</v>
          </cell>
          <cell r="J195" t="str">
            <v>Assessed 40/42 mm (1.5")</v>
          </cell>
          <cell r="M195" t="str">
            <v/>
          </cell>
          <cell r="P195" t="str">
            <v/>
          </cell>
          <cell r="Q195" t="str">
            <v/>
          </cell>
        </row>
        <row r="196">
          <cell r="H196">
            <v>1.155</v>
          </cell>
          <cell r="I196" t="str">
            <v>UWASSC07</v>
          </cell>
          <cell r="J196" t="str">
            <v>Assessed 50/54mm  (2")</v>
          </cell>
          <cell r="M196" t="str">
            <v/>
          </cell>
          <cell r="P196" t="str">
            <v/>
          </cell>
          <cell r="Q196" t="str">
            <v/>
          </cell>
        </row>
        <row r="197">
          <cell r="H197">
            <v>1.1559999999999999</v>
          </cell>
          <cell r="I197" t="str">
            <v>UWASSC08</v>
          </cell>
          <cell r="J197" t="str">
            <v>Assessed 65mm  (2.5")</v>
          </cell>
          <cell r="M197" t="str">
            <v/>
          </cell>
          <cell r="P197" t="str">
            <v/>
          </cell>
          <cell r="Q197" t="str">
            <v/>
          </cell>
        </row>
        <row r="198">
          <cell r="H198">
            <v>1.157</v>
          </cell>
          <cell r="I198" t="str">
            <v>UWASSC09</v>
          </cell>
          <cell r="J198" t="str">
            <v>Assessed 75/80mm  (3")</v>
          </cell>
          <cell r="M198" t="str">
            <v/>
          </cell>
          <cell r="P198" t="str">
            <v/>
          </cell>
          <cell r="Q198" t="str">
            <v/>
          </cell>
        </row>
        <row r="199">
          <cell r="H199">
            <v>1.1579999999999999</v>
          </cell>
          <cell r="I199" t="str">
            <v>UWASSC10</v>
          </cell>
          <cell r="J199" t="str">
            <v>Assessed 100mm  (4")</v>
          </cell>
          <cell r="M199" t="str">
            <v/>
          </cell>
          <cell r="P199" t="str">
            <v/>
          </cell>
          <cell r="Q199" t="str">
            <v/>
          </cell>
        </row>
        <row r="202">
          <cell r="D202">
            <v>1.159</v>
          </cell>
          <cell r="E202" t="str">
            <v>Assessed Volumetric Charge</v>
          </cell>
        </row>
        <row r="204">
          <cell r="F204" t="str">
            <v>VOLUMETRIC CHARGES</v>
          </cell>
        </row>
        <row r="205">
          <cell r="H205">
            <v>1.1599999999999999</v>
          </cell>
          <cell r="I205" t="str">
            <v>UWASVOL01</v>
          </cell>
          <cell r="J205" t="str">
            <v>Assessed - general</v>
          </cell>
          <cell r="M205" t="str">
            <v/>
          </cell>
          <cell r="P205" t="str">
            <v/>
          </cell>
          <cell r="Q205" t="str">
            <v/>
          </cell>
        </row>
        <row r="206">
          <cell r="H206">
            <v>1.161</v>
          </cell>
          <cell r="I206" t="str">
            <v>UWASVOL02</v>
          </cell>
          <cell r="J206" t="str">
            <v>Assessed - household</v>
          </cell>
          <cell r="M206" t="str">
            <v/>
          </cell>
          <cell r="P206" t="str">
            <v/>
          </cell>
          <cell r="Q206" t="str">
            <v/>
          </cell>
        </row>
        <row r="207">
          <cell r="H207">
            <v>1.1619999999999999</v>
          </cell>
          <cell r="I207" t="str">
            <v>UWASVOL03</v>
          </cell>
          <cell r="J207" t="str">
            <v>Assessed - non-household</v>
          </cell>
          <cell r="M207" t="str">
            <v/>
          </cell>
          <cell r="P207" t="str">
            <v/>
          </cell>
          <cell r="Q207" t="str">
            <v/>
          </cell>
        </row>
        <row r="210">
          <cell r="D210">
            <v>1.163</v>
          </cell>
          <cell r="E210" t="str">
            <v>Assessed Fixed Charge</v>
          </cell>
        </row>
        <row r="212">
          <cell r="H212">
            <v>1.1639999999999999</v>
          </cell>
          <cell r="I212" t="str">
            <v>UWASFC02</v>
          </cell>
          <cell r="J212" t="str">
            <v>Household</v>
          </cell>
          <cell r="M212" t="str">
            <v/>
          </cell>
          <cell r="P212" t="str">
            <v/>
          </cell>
          <cell r="Q212" t="str">
            <v/>
          </cell>
        </row>
        <row r="213">
          <cell r="H213">
            <v>1.165</v>
          </cell>
          <cell r="I213" t="str">
            <v>UWASFC03</v>
          </cell>
          <cell r="J213" t="str">
            <v>Non-household</v>
          </cell>
          <cell r="M213" t="str">
            <v/>
          </cell>
          <cell r="P213" t="str">
            <v/>
          </cell>
          <cell r="Q213" t="str">
            <v/>
          </cell>
        </row>
        <row r="214">
          <cell r="H214">
            <v>1.1659999999999999</v>
          </cell>
          <cell r="I214" t="str">
            <v>UWASFC04</v>
          </cell>
          <cell r="J214" t="str">
            <v>Per employee</v>
          </cell>
          <cell r="M214" t="str">
            <v/>
          </cell>
          <cell r="P214" t="str">
            <v/>
          </cell>
          <cell r="Q214" t="str">
            <v/>
          </cell>
        </row>
        <row r="216">
          <cell r="D216">
            <v>1.167</v>
          </cell>
          <cell r="E216" t="str">
            <v>Assessed Banded Charge</v>
          </cell>
        </row>
        <row r="218">
          <cell r="H218">
            <v>1.1679999999999999</v>
          </cell>
          <cell r="I218" t="str">
            <v>UWASBC01A</v>
          </cell>
          <cell r="J218" t="str">
            <v>Property type - Other</v>
          </cell>
          <cell r="K218">
            <v>138.51</v>
          </cell>
          <cell r="L218">
            <v>138.51</v>
          </cell>
          <cell r="M218">
            <v>0</v>
          </cell>
          <cell r="N218">
            <v>1611</v>
          </cell>
          <cell r="O218">
            <v>2160</v>
          </cell>
          <cell r="P218">
            <v>223139.61</v>
          </cell>
          <cell r="Q218">
            <v>299181.59999999998</v>
          </cell>
          <cell r="R218">
            <v>1611</v>
          </cell>
          <cell r="S218">
            <v>2160</v>
          </cell>
        </row>
        <row r="219">
          <cell r="H219">
            <v>1.169</v>
          </cell>
          <cell r="I219" t="str">
            <v>UWASBC01B</v>
          </cell>
          <cell r="J219" t="str">
            <v>Property type - Semi detached</v>
          </cell>
          <cell r="K219">
            <v>186.26</v>
          </cell>
          <cell r="L219">
            <v>186.26</v>
          </cell>
          <cell r="M219">
            <v>0</v>
          </cell>
          <cell r="N219">
            <v>456</v>
          </cell>
          <cell r="O219">
            <v>597</v>
          </cell>
          <cell r="P219">
            <v>84934.56</v>
          </cell>
          <cell r="Q219">
            <v>111197.22</v>
          </cell>
          <cell r="R219">
            <v>456</v>
          </cell>
          <cell r="S219">
            <v>597</v>
          </cell>
        </row>
        <row r="220">
          <cell r="H220">
            <v>1.17</v>
          </cell>
          <cell r="I220" t="str">
            <v>UWASBC01C</v>
          </cell>
          <cell r="J220" t="str">
            <v>Property type - detached</v>
          </cell>
          <cell r="K220">
            <v>216.82</v>
          </cell>
          <cell r="L220">
            <v>216.82</v>
          </cell>
          <cell r="M220">
            <v>0</v>
          </cell>
          <cell r="N220">
            <v>671</v>
          </cell>
          <cell r="O220">
            <v>785</v>
          </cell>
          <cell r="P220">
            <v>145486.22</v>
          </cell>
          <cell r="Q220">
            <v>170203.69999999998</v>
          </cell>
          <cell r="R220">
            <v>671</v>
          </cell>
          <cell r="S220">
            <v>785</v>
          </cell>
        </row>
        <row r="222">
          <cell r="D222">
            <v>1.1910000000000001</v>
          </cell>
          <cell r="E222" t="str">
            <v>Discounts</v>
          </cell>
        </row>
        <row r="224">
          <cell r="H224">
            <v>1.1919999999999999</v>
          </cell>
          <cell r="I224" t="str">
            <v>UWDIS01</v>
          </cell>
          <cell r="J224" t="str">
            <v>Direct Debit</v>
          </cell>
          <cell r="K224">
            <v>-2.5</v>
          </cell>
          <cell r="L224">
            <v>-2.5</v>
          </cell>
          <cell r="M224">
            <v>0</v>
          </cell>
          <cell r="N224">
            <v>1161296</v>
          </cell>
          <cell r="O224">
            <v>1142893</v>
          </cell>
          <cell r="P224">
            <v>-2903240</v>
          </cell>
          <cell r="Q224">
            <v>-2857232.5</v>
          </cell>
          <cell r="R224">
            <v>0</v>
          </cell>
        </row>
        <row r="232">
          <cell r="D232">
            <v>1.1930000000000001</v>
          </cell>
          <cell r="E232" t="str">
            <v>Other Charges</v>
          </cell>
        </row>
        <row r="233">
          <cell r="M233" t="str">
            <v/>
          </cell>
          <cell r="P233" t="str">
            <v/>
          </cell>
          <cell r="Q233" t="str">
            <v/>
          </cell>
        </row>
        <row r="234">
          <cell r="M234" t="str">
            <v/>
          </cell>
          <cell r="P234" t="str">
            <v/>
          </cell>
          <cell r="Q234" t="str">
            <v/>
          </cell>
        </row>
        <row r="235">
          <cell r="M235" t="str">
            <v/>
          </cell>
          <cell r="P235" t="str">
            <v/>
          </cell>
          <cell r="Q235" t="str">
            <v/>
          </cell>
        </row>
        <row r="236">
          <cell r="M236" t="str">
            <v/>
          </cell>
          <cell r="P236" t="str">
            <v/>
          </cell>
          <cell r="Q236" t="str">
            <v/>
          </cell>
        </row>
        <row r="237">
          <cell r="M237" t="str">
            <v/>
          </cell>
          <cell r="P237" t="str">
            <v/>
          </cell>
          <cell r="Q237" t="str">
            <v/>
          </cell>
        </row>
        <row r="238">
          <cell r="M238" t="str">
            <v/>
          </cell>
          <cell r="P238" t="str">
            <v/>
          </cell>
          <cell r="Q238" t="str">
            <v/>
          </cell>
        </row>
        <row r="239">
          <cell r="M239" t="str">
            <v/>
          </cell>
          <cell r="P239" t="str">
            <v/>
          </cell>
          <cell r="Q239" t="str">
            <v/>
          </cell>
        </row>
        <row r="240">
          <cell r="M240" t="str">
            <v/>
          </cell>
          <cell r="P240" t="str">
            <v/>
          </cell>
          <cell r="Q240" t="str">
            <v/>
          </cell>
        </row>
        <row r="241">
          <cell r="M241" t="str">
            <v/>
          </cell>
          <cell r="P241" t="str">
            <v/>
          </cell>
          <cell r="Q241" t="str">
            <v/>
          </cell>
        </row>
        <row r="242">
          <cell r="M242" t="str">
            <v/>
          </cell>
          <cell r="P242" t="str">
            <v/>
          </cell>
          <cell r="Q242" t="str">
            <v/>
          </cell>
        </row>
        <row r="243">
          <cell r="M243" t="str">
            <v/>
          </cell>
          <cell r="P243" t="str">
            <v/>
          </cell>
          <cell r="Q243" t="str">
            <v/>
          </cell>
        </row>
        <row r="244">
          <cell r="M244" t="str">
            <v/>
          </cell>
          <cell r="P244" t="str">
            <v/>
          </cell>
          <cell r="Q244" t="str">
            <v/>
          </cell>
        </row>
        <row r="245">
          <cell r="M245" t="str">
            <v/>
          </cell>
          <cell r="P245" t="str">
            <v/>
          </cell>
          <cell r="Q245" t="str">
            <v/>
          </cell>
        </row>
        <row r="246">
          <cell r="M246" t="str">
            <v/>
          </cell>
          <cell r="P246" t="str">
            <v/>
          </cell>
          <cell r="Q246" t="str">
            <v/>
          </cell>
        </row>
        <row r="247">
          <cell r="M247" t="str">
            <v/>
          </cell>
          <cell r="P247" t="str">
            <v/>
          </cell>
          <cell r="Q247" t="str">
            <v/>
          </cell>
        </row>
        <row r="248">
          <cell r="M248" t="str">
            <v/>
          </cell>
          <cell r="P248" t="str">
            <v/>
          </cell>
          <cell r="Q248" t="str">
            <v/>
          </cell>
        </row>
        <row r="249">
          <cell r="M249" t="str">
            <v/>
          </cell>
          <cell r="P249" t="str">
            <v/>
          </cell>
          <cell r="Q249" t="str">
            <v/>
          </cell>
        </row>
        <row r="250">
          <cell r="M250" t="str">
            <v/>
          </cell>
          <cell r="P250" t="str">
            <v/>
          </cell>
          <cell r="Q250" t="str">
            <v/>
          </cell>
        </row>
        <row r="251">
          <cell r="M251" t="str">
            <v/>
          </cell>
          <cell r="P251" t="str">
            <v/>
          </cell>
          <cell r="Q251" t="str">
            <v/>
          </cell>
        </row>
        <row r="252">
          <cell r="M252" t="str">
            <v/>
          </cell>
          <cell r="P252" t="str">
            <v/>
          </cell>
          <cell r="Q252" t="str">
            <v/>
          </cell>
        </row>
        <row r="253">
          <cell r="M253" t="str">
            <v/>
          </cell>
          <cell r="P253" t="str">
            <v/>
          </cell>
          <cell r="Q253" t="str">
            <v/>
          </cell>
        </row>
        <row r="254">
          <cell r="M254" t="str">
            <v/>
          </cell>
          <cell r="P254" t="str">
            <v/>
          </cell>
          <cell r="Q254" t="str">
            <v/>
          </cell>
        </row>
        <row r="255">
          <cell r="M255" t="str">
            <v/>
          </cell>
          <cell r="P255" t="str">
            <v/>
          </cell>
          <cell r="Q255" t="str">
            <v/>
          </cell>
        </row>
        <row r="256">
          <cell r="M256" t="str">
            <v/>
          </cell>
          <cell r="P256" t="str">
            <v/>
          </cell>
          <cell r="Q256" t="str">
            <v/>
          </cell>
        </row>
        <row r="257">
          <cell r="M257" t="str">
            <v/>
          </cell>
          <cell r="P257" t="str">
            <v/>
          </cell>
          <cell r="Q257" t="str">
            <v/>
          </cell>
        </row>
        <row r="258">
          <cell r="M258" t="str">
            <v/>
          </cell>
          <cell r="P258" t="str">
            <v/>
          </cell>
          <cell r="Q258" t="str">
            <v/>
          </cell>
        </row>
        <row r="259">
          <cell r="M259" t="str">
            <v/>
          </cell>
          <cell r="P259" t="str">
            <v/>
          </cell>
          <cell r="Q259" t="str">
            <v/>
          </cell>
        </row>
        <row r="260">
          <cell r="M260" t="str">
            <v/>
          </cell>
          <cell r="P260" t="str">
            <v/>
          </cell>
          <cell r="Q260" t="str">
            <v/>
          </cell>
        </row>
        <row r="261">
          <cell r="M261" t="str">
            <v/>
          </cell>
          <cell r="P261" t="str">
            <v/>
          </cell>
          <cell r="Q261" t="str">
            <v/>
          </cell>
        </row>
        <row r="262">
          <cell r="M262" t="str">
            <v/>
          </cell>
          <cell r="P262" t="str">
            <v/>
          </cell>
          <cell r="Q262" t="str">
            <v/>
          </cell>
        </row>
        <row r="263">
          <cell r="M263" t="str">
            <v/>
          </cell>
          <cell r="P263" t="str">
            <v/>
          </cell>
          <cell r="Q263" t="str">
            <v/>
          </cell>
        </row>
        <row r="264">
          <cell r="M264" t="str">
            <v/>
          </cell>
          <cell r="P264" t="str">
            <v/>
          </cell>
          <cell r="Q264" t="str">
            <v/>
          </cell>
        </row>
        <row r="265">
          <cell r="M265" t="str">
            <v/>
          </cell>
          <cell r="P265" t="str">
            <v/>
          </cell>
          <cell r="Q265" t="str">
            <v/>
          </cell>
        </row>
        <row r="266">
          <cell r="M266" t="str">
            <v/>
          </cell>
          <cell r="P266" t="str">
            <v/>
          </cell>
          <cell r="Q266" t="str">
            <v/>
          </cell>
        </row>
        <row r="267">
          <cell r="M267" t="str">
            <v/>
          </cell>
          <cell r="P267" t="str">
            <v/>
          </cell>
          <cell r="Q267" t="str">
            <v/>
          </cell>
        </row>
        <row r="268">
          <cell r="M268" t="str">
            <v/>
          </cell>
          <cell r="P268" t="str">
            <v/>
          </cell>
          <cell r="Q268" t="str">
            <v/>
          </cell>
        </row>
        <row r="269">
          <cell r="M269" t="str">
            <v/>
          </cell>
          <cell r="P269" t="str">
            <v/>
          </cell>
          <cell r="Q269" t="str">
            <v/>
          </cell>
        </row>
        <row r="270">
          <cell r="M270" t="str">
            <v/>
          </cell>
          <cell r="P270" t="str">
            <v/>
          </cell>
          <cell r="Q270" t="str">
            <v/>
          </cell>
        </row>
        <row r="273">
          <cell r="J273" t="str">
            <v>TOTALS</v>
          </cell>
          <cell r="K273" t="str">
            <v>-</v>
          </cell>
          <cell r="L273" t="str">
            <v>-</v>
          </cell>
          <cell r="M273" t="str">
            <v>-</v>
          </cell>
          <cell r="N273" t="str">
            <v>-</v>
          </cell>
          <cell r="O273" t="str">
            <v>-</v>
          </cell>
          <cell r="P273">
            <v>322156563.62000006</v>
          </cell>
          <cell r="Q273">
            <v>315614164.25599998</v>
          </cell>
          <cell r="R273">
            <v>2345646</v>
          </cell>
          <cell r="S273">
            <v>2304867</v>
          </cell>
        </row>
        <row r="274">
          <cell r="J274" t="str">
            <v xml:space="preserve">AVERAGE CHARGE PER CHARGEABLE SUPPLY </v>
          </cell>
          <cell r="P274">
            <v>137.34236266683041</v>
          </cell>
          <cell r="Q274">
            <v>136.93378587831748</v>
          </cell>
        </row>
        <row r="275">
          <cell r="J275" t="str">
            <v xml:space="preserve">RATIO OF AVERAGE CHARGES PER CHARGEABLE SUPPLY </v>
          </cell>
        </row>
        <row r="277">
          <cell r="J277" t="str">
            <v>At(1)/At-1(1) = (VI x VII) / (VIII x V) =</v>
          </cell>
          <cell r="N277">
            <v>0.99702512188825487</v>
          </cell>
        </row>
        <row r="280">
          <cell r="B280">
            <v>2</v>
          </cell>
          <cell r="C280" t="str">
            <v>Unmeasured Sewerage</v>
          </cell>
        </row>
        <row r="281">
          <cell r="G281" t="str">
            <v>Standing Charges</v>
          </cell>
          <cell r="K281" t="str">
            <v>Charges(£.p)</v>
          </cell>
          <cell r="N281" t="str">
            <v>Charge</v>
          </cell>
          <cell r="P281" t="str">
            <v>Revenue "As If..."</v>
          </cell>
          <cell r="R281" t="str">
            <v>Chargeable</v>
          </cell>
        </row>
        <row r="282">
          <cell r="K282" t="str">
            <v>prior</v>
          </cell>
          <cell r="L282" t="str">
            <v>charging</v>
          </cell>
          <cell r="N282" t="str">
            <v>Multiplier</v>
          </cell>
          <cell r="P282" t="str">
            <v>prior</v>
          </cell>
          <cell r="Q282" t="str">
            <v>charging</v>
          </cell>
          <cell r="R282" t="str">
            <v>Supplies</v>
          </cell>
        </row>
        <row r="283">
          <cell r="K283" t="str">
            <v>year</v>
          </cell>
          <cell r="L283" t="str">
            <v>year</v>
          </cell>
          <cell r="N283" t="str">
            <v>at</v>
          </cell>
          <cell r="O283" t="str">
            <v>at</v>
          </cell>
          <cell r="P283" t="str">
            <v>year</v>
          </cell>
          <cell r="Q283" t="str">
            <v>year</v>
          </cell>
          <cell r="R283" t="str">
            <v>at</v>
          </cell>
          <cell r="S283" t="str">
            <v>at</v>
          </cell>
        </row>
        <row r="284">
          <cell r="I284" t="str">
            <v>Line</v>
          </cell>
          <cell r="J284" t="str">
            <v>Description</v>
          </cell>
          <cell r="K284" t="str">
            <v>2004-05</v>
          </cell>
          <cell r="L284" t="str">
            <v>2005-06</v>
          </cell>
          <cell r="M284" t="str">
            <v>% Change</v>
          </cell>
          <cell r="N284" t="str">
            <v>1-12-03</v>
          </cell>
          <cell r="O284" t="str">
            <v>1-12-04</v>
          </cell>
          <cell r="P284" t="str">
            <v>2004-05</v>
          </cell>
          <cell r="Q284" t="str">
            <v>2005-06</v>
          </cell>
          <cell r="R284" t="str">
            <v>1-12-03</v>
          </cell>
          <cell r="S284" t="str">
            <v>1-12-04</v>
          </cell>
        </row>
        <row r="293">
          <cell r="F293" t="str">
            <v>No Surface Drainage</v>
          </cell>
        </row>
        <row r="294">
          <cell r="H294">
            <v>2.0329999999999999</v>
          </cell>
          <cell r="I294" t="str">
            <v>USSC40</v>
          </cell>
          <cell r="J294" t="str">
            <v>General</v>
          </cell>
          <cell r="M294" t="str">
            <v/>
          </cell>
          <cell r="P294" t="str">
            <v/>
          </cell>
          <cell r="Q294" t="str">
            <v/>
          </cell>
        </row>
        <row r="295">
          <cell r="H295">
            <v>2.0339999999999998</v>
          </cell>
          <cell r="I295" t="str">
            <v>USSC40A</v>
          </cell>
          <cell r="J295" t="str">
            <v>General (No RV)</v>
          </cell>
          <cell r="M295" t="str">
            <v/>
          </cell>
          <cell r="P295" t="str">
            <v/>
          </cell>
          <cell r="Q295" t="str">
            <v/>
          </cell>
        </row>
        <row r="296">
          <cell r="H296">
            <v>2.0350000000000001</v>
          </cell>
          <cell r="I296" t="str">
            <v>USSC41</v>
          </cell>
          <cell r="J296" t="str">
            <v>Household</v>
          </cell>
          <cell r="M296" t="str">
            <v/>
          </cell>
          <cell r="P296" t="str">
            <v/>
          </cell>
          <cell r="Q296" t="str">
            <v/>
          </cell>
        </row>
        <row r="297">
          <cell r="H297">
            <v>2.036</v>
          </cell>
          <cell r="I297" t="str">
            <v>USSC43</v>
          </cell>
          <cell r="J297" t="str">
            <v>RV &lt;= £1,000</v>
          </cell>
          <cell r="M297" t="str">
            <v/>
          </cell>
          <cell r="P297" t="str">
            <v/>
          </cell>
          <cell r="Q297" t="str">
            <v/>
          </cell>
        </row>
        <row r="298">
          <cell r="H298">
            <v>2.0369999999999999</v>
          </cell>
          <cell r="I298" t="str">
            <v>USSC44</v>
          </cell>
          <cell r="J298" t="str">
            <v>RV £1,001 - £5,000</v>
          </cell>
          <cell r="M298" t="str">
            <v/>
          </cell>
          <cell r="P298" t="str">
            <v/>
          </cell>
          <cell r="Q298" t="str">
            <v/>
          </cell>
        </row>
        <row r="299">
          <cell r="H299">
            <v>2.0379999999999998</v>
          </cell>
          <cell r="I299" t="str">
            <v>USSC45</v>
          </cell>
          <cell r="J299" t="str">
            <v>RV £5,001 - £50,000</v>
          </cell>
          <cell r="M299" t="str">
            <v/>
          </cell>
          <cell r="P299" t="str">
            <v/>
          </cell>
          <cell r="Q299" t="str">
            <v/>
          </cell>
        </row>
        <row r="300">
          <cell r="H300">
            <v>2.0390000000000001</v>
          </cell>
          <cell r="I300" t="str">
            <v>USSC46</v>
          </cell>
          <cell r="J300" t="str">
            <v>RV &gt; £50,000</v>
          </cell>
          <cell r="M300" t="str">
            <v/>
          </cell>
          <cell r="P300" t="str">
            <v/>
          </cell>
          <cell r="Q300" t="str">
            <v/>
          </cell>
        </row>
        <row r="303">
          <cell r="D303">
            <v>2.04</v>
          </cell>
          <cell r="E303" t="str">
            <v>Rateable Value Charges</v>
          </cell>
        </row>
        <row r="305">
          <cell r="F305" t="str">
            <v>FULL DRAINAGE</v>
          </cell>
        </row>
        <row r="306">
          <cell r="H306">
            <v>2.0409999999999999</v>
          </cell>
          <cell r="I306" t="str">
            <v>USRV01</v>
          </cell>
          <cell r="J306" t="str">
            <v>Full General</v>
          </cell>
          <cell r="K306">
            <v>0.85099999999999998</v>
          </cell>
          <cell r="L306">
            <v>0.85099999999999998</v>
          </cell>
          <cell r="M306">
            <v>0</v>
          </cell>
          <cell r="N306">
            <v>391979052</v>
          </cell>
          <cell r="O306">
            <v>383467502</v>
          </cell>
          <cell r="P306">
            <v>333574173.25199997</v>
          </cell>
          <cell r="Q306">
            <v>326330844.20199996</v>
          </cell>
          <cell r="R306">
            <v>2313652</v>
          </cell>
          <cell r="S306">
            <v>2273101</v>
          </cell>
          <cell r="T306" t="str">
            <v>RV</v>
          </cell>
        </row>
        <row r="307">
          <cell r="H307" t="str">
            <v>2.041a</v>
          </cell>
          <cell r="T307" t="str">
            <v>Nos</v>
          </cell>
        </row>
        <row r="308">
          <cell r="F308" t="str">
            <v>SURFACE DRAINAGE</v>
          </cell>
        </row>
        <row r="309">
          <cell r="H309">
            <v>2.0550000000000002</v>
          </cell>
          <cell r="I309" t="str">
            <v>USRV10</v>
          </cell>
          <cell r="J309" t="str">
            <v>Surface General</v>
          </cell>
          <cell r="M309" t="str">
            <v/>
          </cell>
          <cell r="P309" t="str">
            <v/>
          </cell>
          <cell r="Q309" t="str">
            <v/>
          </cell>
        </row>
        <row r="310">
          <cell r="H310">
            <v>2.056</v>
          </cell>
          <cell r="I310" t="str">
            <v>USRV11</v>
          </cell>
          <cell r="J310" t="str">
            <v>Surface Area/Zone 1</v>
          </cell>
          <cell r="M310" t="str">
            <v/>
          </cell>
          <cell r="P310" t="str">
            <v/>
          </cell>
          <cell r="Q310" t="str">
            <v/>
          </cell>
        </row>
        <row r="311">
          <cell r="H311">
            <v>2.0569999999999999</v>
          </cell>
          <cell r="I311" t="str">
            <v>USRV12</v>
          </cell>
          <cell r="J311" t="str">
            <v>Surface Area/Zone 2</v>
          </cell>
          <cell r="M311" t="str">
            <v/>
          </cell>
          <cell r="P311" t="str">
            <v/>
          </cell>
          <cell r="Q311" t="str">
            <v/>
          </cell>
        </row>
        <row r="312">
          <cell r="H312">
            <v>2.0579999999999998</v>
          </cell>
          <cell r="I312" t="str">
            <v>USRV13</v>
          </cell>
          <cell r="J312" t="str">
            <v>Surface Area/Zone 3</v>
          </cell>
          <cell r="M312" t="str">
            <v/>
          </cell>
          <cell r="P312" t="str">
            <v/>
          </cell>
          <cell r="Q312" t="str">
            <v/>
          </cell>
        </row>
        <row r="313">
          <cell r="H313">
            <v>2.0590000000000002</v>
          </cell>
          <cell r="I313" t="str">
            <v>USRV14</v>
          </cell>
          <cell r="J313" t="str">
            <v>Surface Area/Zone 4</v>
          </cell>
          <cell r="M313" t="str">
            <v/>
          </cell>
          <cell r="P313" t="str">
            <v/>
          </cell>
          <cell r="Q313" t="str">
            <v/>
          </cell>
        </row>
        <row r="314">
          <cell r="H314">
            <v>2.06</v>
          </cell>
          <cell r="I314" t="str">
            <v>USRV15</v>
          </cell>
          <cell r="J314" t="str">
            <v>Surface Area/Zone 5</v>
          </cell>
          <cell r="M314" t="str">
            <v/>
          </cell>
          <cell r="P314" t="str">
            <v/>
          </cell>
          <cell r="Q314" t="str">
            <v/>
          </cell>
        </row>
        <row r="315">
          <cell r="H315">
            <v>2.0609999999999999</v>
          </cell>
          <cell r="I315" t="str">
            <v>USRV16</v>
          </cell>
          <cell r="J315" t="str">
            <v>Surface Area/Zone 6</v>
          </cell>
          <cell r="M315" t="str">
            <v/>
          </cell>
          <cell r="P315" t="str">
            <v/>
          </cell>
          <cell r="Q315" t="str">
            <v/>
          </cell>
        </row>
        <row r="316">
          <cell r="H316">
            <v>2.0619999999999998</v>
          </cell>
          <cell r="I316" t="str">
            <v>USRV17</v>
          </cell>
          <cell r="J316" t="str">
            <v>Surface Area/Zone 7</v>
          </cell>
          <cell r="M316" t="str">
            <v/>
          </cell>
          <cell r="P316" t="str">
            <v/>
          </cell>
          <cell r="Q316" t="str">
            <v/>
          </cell>
        </row>
        <row r="317">
          <cell r="H317">
            <v>2.0630000000000002</v>
          </cell>
          <cell r="I317" t="str">
            <v>USRV18</v>
          </cell>
          <cell r="J317" t="str">
            <v>Surface Area/Zone 8</v>
          </cell>
          <cell r="M317" t="str">
            <v/>
          </cell>
          <cell r="P317" t="str">
            <v/>
          </cell>
          <cell r="Q317" t="str">
            <v/>
          </cell>
        </row>
        <row r="319">
          <cell r="F319" t="str">
            <v>NO SURFACE DRAINAGE</v>
          </cell>
        </row>
        <row r="320">
          <cell r="H320">
            <v>2.0640000000000001</v>
          </cell>
          <cell r="I320" t="str">
            <v>USRV19</v>
          </cell>
          <cell r="J320" t="str">
            <v>No Surface General</v>
          </cell>
          <cell r="K320">
            <v>0.63400000000000001</v>
          </cell>
          <cell r="L320">
            <v>0.63400000000000001</v>
          </cell>
          <cell r="M320">
            <v>0</v>
          </cell>
          <cell r="N320">
            <v>1845959</v>
          </cell>
          <cell r="O320">
            <v>1786516</v>
          </cell>
          <cell r="P320">
            <v>1170338.0060000001</v>
          </cell>
          <cell r="Q320">
            <v>1132651.1440000001</v>
          </cell>
          <cell r="R320">
            <v>9010</v>
          </cell>
          <cell r="S320">
            <v>8861</v>
          </cell>
          <cell r="T320" t="str">
            <v>RV</v>
          </cell>
        </row>
        <row r="321">
          <cell r="H321" t="str">
            <v>2.064a</v>
          </cell>
          <cell r="T321" t="str">
            <v>Nos</v>
          </cell>
        </row>
        <row r="323">
          <cell r="D323">
            <v>2.0739999999999998</v>
          </cell>
          <cell r="E323" t="str">
            <v>Properties No RV Fixed Fee</v>
          </cell>
        </row>
        <row r="325">
          <cell r="H325">
            <v>2.0750000000000002</v>
          </cell>
          <cell r="I325" t="str">
            <v>USNORV01</v>
          </cell>
          <cell r="J325" t="str">
            <v>General (No RV)</v>
          </cell>
          <cell r="M325" t="str">
            <v/>
          </cell>
          <cell r="P325" t="str">
            <v/>
          </cell>
          <cell r="Q325" t="str">
            <v/>
          </cell>
        </row>
        <row r="326">
          <cell r="H326">
            <v>2.0760000000000001</v>
          </cell>
          <cell r="I326" t="str">
            <v>USNORV01A</v>
          </cell>
          <cell r="J326" t="str">
            <v>General (Zero RV)</v>
          </cell>
          <cell r="M326" t="str">
            <v/>
          </cell>
          <cell r="P326" t="str">
            <v/>
          </cell>
          <cell r="Q326" t="str">
            <v/>
          </cell>
        </row>
        <row r="327">
          <cell r="H327">
            <v>2.077</v>
          </cell>
          <cell r="I327" t="str">
            <v>USNORV03</v>
          </cell>
          <cell r="J327" t="str">
            <v>Non-domestic</v>
          </cell>
          <cell r="M327" t="str">
            <v/>
          </cell>
          <cell r="P327" t="str">
            <v/>
          </cell>
          <cell r="Q327" t="str">
            <v/>
          </cell>
        </row>
        <row r="328">
          <cell r="H328">
            <v>2.0779999999999998</v>
          </cell>
          <cell r="I328" t="str">
            <v>USNORV11</v>
          </cell>
          <cell r="J328" t="str">
            <v>Full Band 1</v>
          </cell>
          <cell r="M328" t="str">
            <v/>
          </cell>
          <cell r="P328" t="str">
            <v/>
          </cell>
          <cell r="Q328" t="str">
            <v/>
          </cell>
        </row>
        <row r="329">
          <cell r="H329">
            <v>2.0790000000000002</v>
          </cell>
          <cell r="I329" t="str">
            <v>USNORV12</v>
          </cell>
          <cell r="J329" t="str">
            <v>Full Band 2</v>
          </cell>
          <cell r="M329" t="str">
            <v/>
          </cell>
          <cell r="P329" t="str">
            <v/>
          </cell>
          <cell r="Q329" t="str">
            <v/>
          </cell>
        </row>
        <row r="330">
          <cell r="H330">
            <v>2.08</v>
          </cell>
          <cell r="I330" t="str">
            <v>USNORV13</v>
          </cell>
          <cell r="J330" t="str">
            <v>Full Band 3</v>
          </cell>
          <cell r="M330" t="str">
            <v/>
          </cell>
          <cell r="P330" t="str">
            <v/>
          </cell>
          <cell r="Q330" t="str">
            <v/>
          </cell>
        </row>
        <row r="331">
          <cell r="H331">
            <v>2.081</v>
          </cell>
          <cell r="I331" t="str">
            <v>USNORV14</v>
          </cell>
          <cell r="J331" t="str">
            <v>Full Band 4</v>
          </cell>
          <cell r="M331" t="str">
            <v/>
          </cell>
          <cell r="P331" t="str">
            <v/>
          </cell>
          <cell r="Q331" t="str">
            <v/>
          </cell>
        </row>
        <row r="332">
          <cell r="H332">
            <v>2.0819999999999999</v>
          </cell>
          <cell r="I332" t="str">
            <v>USNORV15</v>
          </cell>
          <cell r="J332" t="str">
            <v>Full Band 5</v>
          </cell>
          <cell r="M332" t="str">
            <v/>
          </cell>
          <cell r="P332" t="str">
            <v/>
          </cell>
          <cell r="Q332" t="str">
            <v/>
          </cell>
        </row>
        <row r="333">
          <cell r="H333">
            <v>2.0830000000000002</v>
          </cell>
          <cell r="I333" t="str">
            <v>USNORV16</v>
          </cell>
          <cell r="J333" t="str">
            <v>Full Band 6</v>
          </cell>
          <cell r="M333" t="str">
            <v/>
          </cell>
          <cell r="P333" t="str">
            <v/>
          </cell>
          <cell r="Q333" t="str">
            <v/>
          </cell>
        </row>
        <row r="334">
          <cell r="H334">
            <v>2.0840000000000001</v>
          </cell>
          <cell r="I334" t="str">
            <v>USNORV17</v>
          </cell>
          <cell r="J334" t="str">
            <v>Full Band 7</v>
          </cell>
          <cell r="M334" t="str">
            <v/>
          </cell>
          <cell r="P334" t="str">
            <v/>
          </cell>
          <cell r="Q334" t="str">
            <v/>
          </cell>
        </row>
        <row r="335">
          <cell r="H335">
            <v>2.085</v>
          </cell>
          <cell r="I335" t="str">
            <v>USNORV18</v>
          </cell>
          <cell r="J335" t="str">
            <v>Full Band 8</v>
          </cell>
          <cell r="M335" t="str">
            <v/>
          </cell>
          <cell r="P335" t="str">
            <v/>
          </cell>
          <cell r="Q335" t="str">
            <v/>
          </cell>
        </row>
        <row r="336">
          <cell r="H336">
            <v>2.0859999999999999</v>
          </cell>
          <cell r="I336" t="str">
            <v>USNORV19</v>
          </cell>
          <cell r="J336" t="str">
            <v>Full Band 9</v>
          </cell>
          <cell r="M336" t="str">
            <v/>
          </cell>
          <cell r="P336" t="str">
            <v/>
          </cell>
          <cell r="Q336" t="str">
            <v/>
          </cell>
        </row>
        <row r="337">
          <cell r="H337">
            <v>2.0870000000000002</v>
          </cell>
          <cell r="I337" t="str">
            <v>USNORV20</v>
          </cell>
          <cell r="J337" t="str">
            <v>Full Band 10</v>
          </cell>
          <cell r="M337" t="str">
            <v/>
          </cell>
          <cell r="P337" t="str">
            <v/>
          </cell>
          <cell r="Q337" t="str">
            <v/>
          </cell>
        </row>
        <row r="338">
          <cell r="H338">
            <v>2.0880000000000001</v>
          </cell>
          <cell r="I338" t="str">
            <v>USNORV21</v>
          </cell>
          <cell r="J338" t="str">
            <v>Full Band 11</v>
          </cell>
          <cell r="M338" t="str">
            <v/>
          </cell>
          <cell r="P338" t="str">
            <v/>
          </cell>
          <cell r="Q338" t="str">
            <v/>
          </cell>
        </row>
        <row r="339">
          <cell r="H339">
            <v>2.089</v>
          </cell>
          <cell r="I339" t="str">
            <v>USNORV22</v>
          </cell>
          <cell r="J339" t="str">
            <v>Full Band 12</v>
          </cell>
          <cell r="M339" t="str">
            <v/>
          </cell>
          <cell r="P339" t="str">
            <v/>
          </cell>
          <cell r="Q339" t="str">
            <v/>
          </cell>
        </row>
        <row r="340">
          <cell r="H340">
            <v>2.09</v>
          </cell>
          <cell r="I340" t="str">
            <v>USNORV23</v>
          </cell>
          <cell r="J340" t="str">
            <v>Full Band 13</v>
          </cell>
          <cell r="M340" t="str">
            <v/>
          </cell>
          <cell r="P340" t="str">
            <v/>
          </cell>
          <cell r="Q340" t="str">
            <v/>
          </cell>
        </row>
        <row r="341">
          <cell r="H341">
            <v>2.0910000000000002</v>
          </cell>
          <cell r="I341" t="str">
            <v>USNORV24</v>
          </cell>
          <cell r="J341" t="str">
            <v>Full Band 14</v>
          </cell>
          <cell r="M341" t="str">
            <v/>
          </cell>
          <cell r="P341" t="str">
            <v/>
          </cell>
          <cell r="Q341" t="str">
            <v/>
          </cell>
        </row>
        <row r="342">
          <cell r="H342">
            <v>2.0920000000000001</v>
          </cell>
          <cell r="I342" t="str">
            <v>USNORV25</v>
          </cell>
          <cell r="J342" t="str">
            <v>Full Band 15</v>
          </cell>
          <cell r="M342" t="str">
            <v/>
          </cell>
          <cell r="P342" t="str">
            <v/>
          </cell>
          <cell r="Q342" t="str">
            <v/>
          </cell>
        </row>
        <row r="343">
          <cell r="H343">
            <v>2.093</v>
          </cell>
          <cell r="I343" t="str">
            <v>USNORV26</v>
          </cell>
          <cell r="J343" t="str">
            <v>Full Band 16</v>
          </cell>
          <cell r="M343" t="str">
            <v/>
          </cell>
          <cell r="P343" t="str">
            <v/>
          </cell>
          <cell r="Q343" t="str">
            <v/>
          </cell>
        </row>
        <row r="344">
          <cell r="H344">
            <v>2.0939999999999999</v>
          </cell>
          <cell r="I344" t="str">
            <v>USNORV27</v>
          </cell>
          <cell r="J344" t="str">
            <v>Full Band 17</v>
          </cell>
          <cell r="M344" t="str">
            <v/>
          </cell>
          <cell r="P344" t="str">
            <v/>
          </cell>
          <cell r="Q344" t="str">
            <v/>
          </cell>
        </row>
        <row r="345">
          <cell r="H345">
            <v>2.0950000000000002</v>
          </cell>
          <cell r="I345" t="str">
            <v>USNORV28</v>
          </cell>
          <cell r="J345" t="str">
            <v>Full Band 18</v>
          </cell>
          <cell r="M345" t="str">
            <v/>
          </cell>
          <cell r="P345" t="str">
            <v/>
          </cell>
          <cell r="Q345" t="str">
            <v/>
          </cell>
        </row>
        <row r="346">
          <cell r="H346">
            <v>2.0960000000000001</v>
          </cell>
          <cell r="I346" t="str">
            <v>USNORV29</v>
          </cell>
          <cell r="J346" t="str">
            <v>Full Band 19</v>
          </cell>
          <cell r="M346" t="str">
            <v/>
          </cell>
          <cell r="P346" t="str">
            <v/>
          </cell>
          <cell r="Q346" t="str">
            <v/>
          </cell>
        </row>
        <row r="347">
          <cell r="H347">
            <v>2.097</v>
          </cell>
          <cell r="I347" t="str">
            <v>USNORV30</v>
          </cell>
          <cell r="J347" t="str">
            <v>Full Band 20</v>
          </cell>
          <cell r="M347" t="str">
            <v/>
          </cell>
          <cell r="P347" t="str">
            <v/>
          </cell>
          <cell r="Q347" t="str">
            <v/>
          </cell>
        </row>
        <row r="348">
          <cell r="H348">
            <v>2.0979999999999999</v>
          </cell>
          <cell r="I348" t="str">
            <v>USNORV31</v>
          </cell>
          <cell r="J348" t="str">
            <v>Full Band 21</v>
          </cell>
          <cell r="M348" t="str">
            <v/>
          </cell>
          <cell r="P348" t="str">
            <v/>
          </cell>
          <cell r="Q348" t="str">
            <v/>
          </cell>
        </row>
        <row r="349">
          <cell r="H349">
            <v>2.0990000000000002</v>
          </cell>
          <cell r="I349" t="str">
            <v>USNORV32</v>
          </cell>
          <cell r="J349" t="str">
            <v>Full Band 22</v>
          </cell>
          <cell r="M349" t="str">
            <v/>
          </cell>
          <cell r="P349" t="str">
            <v/>
          </cell>
          <cell r="Q349" t="str">
            <v/>
          </cell>
        </row>
        <row r="351">
          <cell r="D351">
            <v>2.1</v>
          </cell>
          <cell r="E351" t="str">
            <v>Minimum Charges</v>
          </cell>
        </row>
        <row r="353">
          <cell r="H353">
            <v>2.101</v>
          </cell>
          <cell r="I353" t="str">
            <v>USMIN01</v>
          </cell>
          <cell r="J353" t="str">
            <v>General</v>
          </cell>
          <cell r="M353" t="str">
            <v/>
          </cell>
          <cell r="P353" t="str">
            <v/>
          </cell>
          <cell r="Q353" t="str">
            <v/>
          </cell>
        </row>
        <row r="355">
          <cell r="D355">
            <v>2.1019999999999999</v>
          </cell>
          <cell r="E355" t="str">
            <v>Maximum Charges</v>
          </cell>
        </row>
        <row r="357">
          <cell r="H357">
            <v>2.1030000000000002</v>
          </cell>
          <cell r="I357" t="str">
            <v>USMAX02</v>
          </cell>
          <cell r="J357" t="str">
            <v>Surface water only</v>
          </cell>
          <cell r="M357" t="str">
            <v/>
          </cell>
          <cell r="P357" t="str">
            <v/>
          </cell>
          <cell r="Q357" t="str">
            <v/>
          </cell>
        </row>
        <row r="359">
          <cell r="D359">
            <v>2.1040000000000001</v>
          </cell>
          <cell r="E359" t="str">
            <v>Assessed Volumetric Standing Charge</v>
          </cell>
        </row>
        <row r="361">
          <cell r="F361" t="str">
            <v>STANDING CHARGES</v>
          </cell>
        </row>
        <row r="362">
          <cell r="H362">
            <v>2.105</v>
          </cell>
          <cell r="I362" t="str">
            <v>USASSC01</v>
          </cell>
          <cell r="J362" t="str">
            <v>Assessed Meter&lt;=12/15mm(0.5")</v>
          </cell>
          <cell r="M362" t="str">
            <v/>
          </cell>
          <cell r="P362" t="str">
            <v/>
          </cell>
          <cell r="Q362" t="str">
            <v/>
          </cell>
        </row>
        <row r="363">
          <cell r="H363">
            <v>2.1059999999999999</v>
          </cell>
          <cell r="I363" t="str">
            <v>USASSC02</v>
          </cell>
          <cell r="J363" t="str">
            <v>Assessed Meter&gt;12/15mm(&gt;0.5")</v>
          </cell>
          <cell r="M363" t="str">
            <v/>
          </cell>
          <cell r="P363" t="str">
            <v/>
          </cell>
          <cell r="Q363" t="str">
            <v/>
          </cell>
        </row>
        <row r="364">
          <cell r="H364">
            <v>2.1070000000000002</v>
          </cell>
          <cell r="I364" t="str">
            <v>USASSC03</v>
          </cell>
          <cell r="J364" t="str">
            <v>Assessed 20/22mm  (0.75")</v>
          </cell>
          <cell r="M364" t="str">
            <v/>
          </cell>
          <cell r="P364" t="str">
            <v/>
          </cell>
          <cell r="Q364" t="str">
            <v/>
          </cell>
        </row>
        <row r="365">
          <cell r="H365">
            <v>2.1080000000000001</v>
          </cell>
          <cell r="I365" t="str">
            <v>USASSC04</v>
          </cell>
          <cell r="J365" t="str">
            <v>Assessed 25/28mm  (1")</v>
          </cell>
          <cell r="M365" t="str">
            <v/>
          </cell>
          <cell r="P365" t="str">
            <v/>
          </cell>
          <cell r="Q365" t="str">
            <v/>
          </cell>
        </row>
        <row r="366">
          <cell r="H366">
            <v>2.109</v>
          </cell>
          <cell r="I366" t="str">
            <v>USASSC05</v>
          </cell>
          <cell r="J366" t="str">
            <v>Assessed 30/32/35mm  (1.25")</v>
          </cell>
          <cell r="M366" t="str">
            <v/>
          </cell>
          <cell r="P366" t="str">
            <v/>
          </cell>
          <cell r="Q366" t="str">
            <v/>
          </cell>
        </row>
        <row r="367">
          <cell r="H367">
            <v>2.11</v>
          </cell>
          <cell r="I367" t="str">
            <v>USASSC06</v>
          </cell>
          <cell r="J367" t="str">
            <v>Assessed 40/42mm  (1.5")</v>
          </cell>
          <cell r="M367" t="str">
            <v/>
          </cell>
          <cell r="P367" t="str">
            <v/>
          </cell>
          <cell r="Q367" t="str">
            <v/>
          </cell>
        </row>
        <row r="368">
          <cell r="H368">
            <v>2.1110000000000002</v>
          </cell>
          <cell r="I368" t="str">
            <v>USASSC07</v>
          </cell>
          <cell r="J368" t="str">
            <v>Assessed 50/54mm  (2")</v>
          </cell>
          <cell r="M368" t="str">
            <v/>
          </cell>
          <cell r="P368" t="str">
            <v/>
          </cell>
          <cell r="Q368" t="str">
            <v/>
          </cell>
        </row>
        <row r="369">
          <cell r="H369">
            <v>2.1120000000000001</v>
          </cell>
          <cell r="I369" t="str">
            <v>USASSC07A</v>
          </cell>
          <cell r="J369" t="str">
            <v>Assessed 65mm (2.5")</v>
          </cell>
          <cell r="M369" t="str">
            <v/>
          </cell>
          <cell r="P369" t="str">
            <v/>
          </cell>
          <cell r="Q369" t="str">
            <v/>
          </cell>
        </row>
        <row r="370">
          <cell r="H370">
            <v>2.113</v>
          </cell>
          <cell r="I370" t="str">
            <v>USASSC08</v>
          </cell>
          <cell r="J370" t="str">
            <v>Assessed 75/80mm   (3")</v>
          </cell>
          <cell r="M370" t="str">
            <v/>
          </cell>
          <cell r="P370" t="str">
            <v/>
          </cell>
          <cell r="Q370" t="str">
            <v/>
          </cell>
        </row>
        <row r="371">
          <cell r="H371">
            <v>2.1139999999999999</v>
          </cell>
          <cell r="I371" t="str">
            <v>USASSC08A</v>
          </cell>
          <cell r="J371" t="str">
            <v>Assessed 100mm (4")</v>
          </cell>
          <cell r="M371" t="str">
            <v/>
          </cell>
          <cell r="P371" t="str">
            <v/>
          </cell>
          <cell r="Q371" t="str">
            <v/>
          </cell>
        </row>
        <row r="372">
          <cell r="H372">
            <v>2.1150000000000002</v>
          </cell>
          <cell r="I372" t="str">
            <v>USASSC12</v>
          </cell>
          <cell r="J372" t="str">
            <v>Assessed SWD Band 1</v>
          </cell>
          <cell r="M372" t="str">
            <v/>
          </cell>
          <cell r="P372" t="str">
            <v/>
          </cell>
          <cell r="Q372" t="str">
            <v/>
          </cell>
        </row>
        <row r="373">
          <cell r="H373">
            <v>2.1160000000000001</v>
          </cell>
          <cell r="I373" t="str">
            <v>USASSC13</v>
          </cell>
          <cell r="J373" t="str">
            <v>Assessed SWD Band 2</v>
          </cell>
          <cell r="M373" t="str">
            <v/>
          </cell>
          <cell r="P373" t="str">
            <v/>
          </cell>
          <cell r="Q373" t="str">
            <v/>
          </cell>
        </row>
        <row r="374">
          <cell r="H374">
            <v>2.117</v>
          </cell>
          <cell r="I374" t="str">
            <v>USASSC14</v>
          </cell>
          <cell r="J374" t="str">
            <v>Assessed SWD Band 3</v>
          </cell>
          <cell r="M374" t="str">
            <v/>
          </cell>
          <cell r="P374" t="str">
            <v/>
          </cell>
          <cell r="Q374" t="str">
            <v/>
          </cell>
        </row>
        <row r="375">
          <cell r="H375">
            <v>2.1179999999999999</v>
          </cell>
          <cell r="I375" t="str">
            <v>USASSC15</v>
          </cell>
          <cell r="J375" t="str">
            <v>Assessed SWD Band 4</v>
          </cell>
          <cell r="M375" t="str">
            <v/>
          </cell>
          <cell r="P375" t="str">
            <v/>
          </cell>
          <cell r="Q375" t="str">
            <v/>
          </cell>
        </row>
        <row r="376">
          <cell r="H376">
            <v>2.1190000000000002</v>
          </cell>
          <cell r="I376" t="str">
            <v>USASSC16</v>
          </cell>
          <cell r="J376" t="str">
            <v>Assessed SWD Band 5</v>
          </cell>
          <cell r="M376" t="str">
            <v/>
          </cell>
          <cell r="P376" t="str">
            <v/>
          </cell>
          <cell r="Q376" t="str">
            <v/>
          </cell>
        </row>
        <row r="377">
          <cell r="H377">
            <v>2.12</v>
          </cell>
          <cell r="I377" t="str">
            <v>USASSC17</v>
          </cell>
          <cell r="J377" t="str">
            <v>Assessed SWD Band 6</v>
          </cell>
          <cell r="M377" t="str">
            <v/>
          </cell>
          <cell r="P377" t="str">
            <v/>
          </cell>
          <cell r="Q377" t="str">
            <v/>
          </cell>
        </row>
        <row r="378">
          <cell r="H378">
            <v>2.121</v>
          </cell>
          <cell r="I378" t="str">
            <v>USASSC18</v>
          </cell>
          <cell r="J378" t="str">
            <v>Assessed SWD Band 7</v>
          </cell>
          <cell r="M378" t="str">
            <v/>
          </cell>
          <cell r="P378" t="str">
            <v/>
          </cell>
          <cell r="Q378" t="str">
            <v/>
          </cell>
        </row>
        <row r="379">
          <cell r="H379">
            <v>2.1219999999999999</v>
          </cell>
          <cell r="I379" t="str">
            <v>USASSC19</v>
          </cell>
          <cell r="J379" t="str">
            <v>Assessed SWD Band 8</v>
          </cell>
          <cell r="M379" t="str">
            <v/>
          </cell>
          <cell r="P379" t="str">
            <v/>
          </cell>
          <cell r="Q379" t="str">
            <v/>
          </cell>
        </row>
        <row r="381">
          <cell r="F381" t="str">
            <v>NO SURFACE DRAINAGE</v>
          </cell>
        </row>
        <row r="382">
          <cell r="H382">
            <v>2.1230000000000002</v>
          </cell>
          <cell r="I382" t="str">
            <v>USASSC21</v>
          </cell>
          <cell r="J382" t="str">
            <v>No SWD &lt;=12/15mm (0.5")</v>
          </cell>
          <cell r="M382" t="str">
            <v/>
          </cell>
          <cell r="P382" t="str">
            <v/>
          </cell>
          <cell r="Q382" t="str">
            <v/>
          </cell>
        </row>
        <row r="383">
          <cell r="H383">
            <v>2.1240000000000001</v>
          </cell>
          <cell r="I383" t="str">
            <v>USASSC22</v>
          </cell>
          <cell r="J383" t="str">
            <v>No SWD &gt;12/15mm (&gt;0.5")</v>
          </cell>
          <cell r="M383" t="str">
            <v/>
          </cell>
          <cell r="P383" t="str">
            <v/>
          </cell>
          <cell r="Q383" t="str">
            <v/>
          </cell>
        </row>
        <row r="384">
          <cell r="H384">
            <v>2.125</v>
          </cell>
          <cell r="I384" t="str">
            <v>USASSC23</v>
          </cell>
          <cell r="J384" t="str">
            <v>No SWD 20/22mm (0.75")</v>
          </cell>
          <cell r="M384" t="str">
            <v/>
          </cell>
          <cell r="P384" t="str">
            <v/>
          </cell>
          <cell r="Q384" t="str">
            <v/>
          </cell>
        </row>
        <row r="385">
          <cell r="H385">
            <v>2.1259999999999999</v>
          </cell>
          <cell r="I385" t="str">
            <v>USASSC24</v>
          </cell>
          <cell r="J385" t="str">
            <v>No SWD 25/28mm (1")</v>
          </cell>
          <cell r="M385" t="str">
            <v/>
          </cell>
          <cell r="P385" t="str">
            <v/>
          </cell>
          <cell r="Q385" t="str">
            <v/>
          </cell>
        </row>
        <row r="386">
          <cell r="H386">
            <v>2.1269999999999998</v>
          </cell>
          <cell r="I386" t="str">
            <v>USASSC25</v>
          </cell>
          <cell r="J386" t="str">
            <v>No SWD 30/32/35mm (1.25")</v>
          </cell>
          <cell r="M386" t="str">
            <v/>
          </cell>
          <cell r="P386" t="str">
            <v/>
          </cell>
          <cell r="Q386" t="str">
            <v/>
          </cell>
        </row>
        <row r="387">
          <cell r="H387">
            <v>2.1280000000000001</v>
          </cell>
          <cell r="I387" t="str">
            <v>USASSC26</v>
          </cell>
          <cell r="J387" t="str">
            <v>No SWD 40/42mm (1.5")</v>
          </cell>
          <cell r="M387" t="str">
            <v/>
          </cell>
          <cell r="P387" t="str">
            <v/>
          </cell>
          <cell r="Q387" t="str">
            <v/>
          </cell>
        </row>
        <row r="388">
          <cell r="H388">
            <v>2.129</v>
          </cell>
          <cell r="I388" t="str">
            <v>USASSC27</v>
          </cell>
          <cell r="J388" t="str">
            <v>No SWD 50/54mm (2")</v>
          </cell>
          <cell r="M388" t="str">
            <v/>
          </cell>
          <cell r="P388" t="str">
            <v/>
          </cell>
          <cell r="Q388" t="str">
            <v/>
          </cell>
        </row>
        <row r="389">
          <cell r="H389">
            <v>2.13</v>
          </cell>
          <cell r="I389" t="str">
            <v>USASSC27A</v>
          </cell>
          <cell r="J389" t="str">
            <v>No SWD 65mm (2.5")</v>
          </cell>
          <cell r="M389" t="str">
            <v/>
          </cell>
          <cell r="P389" t="str">
            <v/>
          </cell>
          <cell r="Q389" t="str">
            <v/>
          </cell>
        </row>
        <row r="390">
          <cell r="H390">
            <v>2.1309999999999998</v>
          </cell>
          <cell r="I390" t="str">
            <v>USASSC28</v>
          </cell>
          <cell r="J390" t="str">
            <v>No SWD 75/80mm (3")</v>
          </cell>
          <cell r="M390" t="str">
            <v/>
          </cell>
          <cell r="P390" t="str">
            <v/>
          </cell>
          <cell r="Q390" t="str">
            <v/>
          </cell>
        </row>
        <row r="391">
          <cell r="H391">
            <v>2.1320000000000001</v>
          </cell>
          <cell r="I391" t="str">
            <v>USASSC28A</v>
          </cell>
          <cell r="J391" t="str">
            <v>No SWD 100mm (4")</v>
          </cell>
          <cell r="M391" t="str">
            <v/>
          </cell>
          <cell r="P391" t="str">
            <v/>
          </cell>
          <cell r="Q391" t="str">
            <v/>
          </cell>
        </row>
        <row r="394">
          <cell r="D394">
            <v>2.133</v>
          </cell>
          <cell r="E394" t="str">
            <v>Assessed Volumetric Charge</v>
          </cell>
        </row>
        <row r="396">
          <cell r="F396" t="str">
            <v>VOLUMETRIC CHARGES</v>
          </cell>
        </row>
        <row r="397">
          <cell r="H397">
            <v>2.1339999999999999</v>
          </cell>
          <cell r="I397" t="str">
            <v>USASVOL03</v>
          </cell>
          <cell r="J397" t="str">
            <v>Assessed - non-household</v>
          </cell>
          <cell r="M397" t="str">
            <v/>
          </cell>
          <cell r="P397" t="str">
            <v/>
          </cell>
          <cell r="Q397" t="str">
            <v/>
          </cell>
        </row>
        <row r="400">
          <cell r="D400">
            <v>2.1349999999999998</v>
          </cell>
          <cell r="E400" t="str">
            <v>Assessed Fixed Charge</v>
          </cell>
        </row>
        <row r="402">
          <cell r="H402">
            <v>2.1360000000000001</v>
          </cell>
          <cell r="I402" t="str">
            <v>USASFC01</v>
          </cell>
          <cell r="J402" t="str">
            <v>General</v>
          </cell>
          <cell r="M402" t="str">
            <v/>
          </cell>
          <cell r="P402" t="str">
            <v/>
          </cell>
          <cell r="Q402" t="str">
            <v/>
          </cell>
        </row>
        <row r="403">
          <cell r="H403">
            <v>2.137</v>
          </cell>
          <cell r="I403" t="str">
            <v>USASFC02</v>
          </cell>
          <cell r="J403" t="str">
            <v>Household</v>
          </cell>
          <cell r="M403" t="str">
            <v/>
          </cell>
          <cell r="P403" t="str">
            <v/>
          </cell>
          <cell r="Q403" t="str">
            <v/>
          </cell>
        </row>
        <row r="404">
          <cell r="H404">
            <v>2.1379999999999999</v>
          </cell>
          <cell r="I404" t="str">
            <v>USASFC03</v>
          </cell>
          <cell r="J404" t="str">
            <v>Non-household</v>
          </cell>
          <cell r="M404" t="str">
            <v/>
          </cell>
          <cell r="P404" t="str">
            <v/>
          </cell>
          <cell r="Q404" t="str">
            <v/>
          </cell>
        </row>
        <row r="405">
          <cell r="H405">
            <v>2.1389999999999998</v>
          </cell>
          <cell r="I405" t="str">
            <v>USASFC04</v>
          </cell>
          <cell r="J405" t="str">
            <v>Per employee</v>
          </cell>
          <cell r="M405" t="str">
            <v/>
          </cell>
          <cell r="P405" t="str">
            <v/>
          </cell>
          <cell r="Q405" t="str">
            <v/>
          </cell>
        </row>
        <row r="406">
          <cell r="H406">
            <v>2.14</v>
          </cell>
          <cell r="I406" t="str">
            <v>USASFC05</v>
          </cell>
          <cell r="J406" t="str">
            <v>No surface drainage</v>
          </cell>
          <cell r="M406" t="str">
            <v/>
          </cell>
          <cell r="P406" t="str">
            <v/>
          </cell>
          <cell r="Q406" t="str">
            <v/>
          </cell>
        </row>
        <row r="408">
          <cell r="D408">
            <v>2.141</v>
          </cell>
          <cell r="E408" t="str">
            <v>Assessed Banded Charge</v>
          </cell>
        </row>
        <row r="410">
          <cell r="F410" t="str">
            <v>FULL DRAINAGE</v>
          </cell>
        </row>
        <row r="411">
          <cell r="H411">
            <v>2.1419999999999999</v>
          </cell>
          <cell r="I411" t="str">
            <v>USASBC01A</v>
          </cell>
          <cell r="J411" t="str">
            <v>Property type - Other</v>
          </cell>
          <cell r="K411">
            <v>143.32</v>
          </cell>
          <cell r="L411">
            <v>143.32</v>
          </cell>
          <cell r="M411">
            <v>0</v>
          </cell>
          <cell r="N411">
            <v>1609</v>
          </cell>
          <cell r="O411">
            <v>2159</v>
          </cell>
          <cell r="P411">
            <v>230601.87999999998</v>
          </cell>
          <cell r="Q411">
            <v>309427.88</v>
          </cell>
          <cell r="R411">
            <v>1609</v>
          </cell>
          <cell r="S411">
            <v>2159</v>
          </cell>
          <cell r="T411" t="str">
            <v>Nos</v>
          </cell>
        </row>
        <row r="412">
          <cell r="H412">
            <v>2.1429999999999998</v>
          </cell>
          <cell r="I412" t="str">
            <v>USASBC01B</v>
          </cell>
          <cell r="J412" t="str">
            <v>Property type - Semi detached</v>
          </cell>
          <cell r="K412">
            <v>177.47</v>
          </cell>
          <cell r="L412">
            <v>177.47</v>
          </cell>
          <cell r="M412">
            <v>0</v>
          </cell>
          <cell r="N412">
            <v>457</v>
          </cell>
          <cell r="O412">
            <v>597</v>
          </cell>
          <cell r="P412">
            <v>81103.789999999994</v>
          </cell>
          <cell r="Q412">
            <v>105949.59</v>
          </cell>
          <cell r="R412">
            <v>457</v>
          </cell>
          <cell r="S412">
            <v>597</v>
          </cell>
          <cell r="T412" t="str">
            <v>Nos</v>
          </cell>
        </row>
        <row r="413">
          <cell r="H413">
            <v>2.1440000000000001</v>
          </cell>
          <cell r="I413" t="str">
            <v>USASBC01C</v>
          </cell>
          <cell r="J413" t="str">
            <v>Property type - Detached</v>
          </cell>
          <cell r="K413">
            <v>199.33</v>
          </cell>
          <cell r="L413">
            <v>199.33</v>
          </cell>
          <cell r="M413">
            <v>0</v>
          </cell>
          <cell r="N413">
            <v>666</v>
          </cell>
          <cell r="O413">
            <v>780</v>
          </cell>
          <cell r="P413">
            <v>132753.78</v>
          </cell>
          <cell r="Q413">
            <v>155477.40000000002</v>
          </cell>
          <cell r="R413">
            <v>666</v>
          </cell>
          <cell r="S413">
            <v>780</v>
          </cell>
          <cell r="T413" t="str">
            <v>Nos</v>
          </cell>
        </row>
        <row r="415">
          <cell r="F415" t="str">
            <v>NO SURFACE DRAINAGE</v>
          </cell>
        </row>
        <row r="416">
          <cell r="H416">
            <v>2.1749999999999998</v>
          </cell>
          <cell r="I416" t="str">
            <v>USASBC05A</v>
          </cell>
          <cell r="J416" t="str">
            <v>Single person household</v>
          </cell>
          <cell r="M416" t="str">
            <v/>
          </cell>
          <cell r="P416" t="str">
            <v/>
          </cell>
          <cell r="Q416" t="str">
            <v/>
          </cell>
        </row>
        <row r="417">
          <cell r="H417">
            <v>2.1760000000000002</v>
          </cell>
          <cell r="I417" t="str">
            <v>USASBC05B</v>
          </cell>
          <cell r="J417" t="str">
            <v>Single person, low usage</v>
          </cell>
          <cell r="M417" t="str">
            <v/>
          </cell>
          <cell r="P417" t="str">
            <v/>
          </cell>
          <cell r="Q417" t="str">
            <v/>
          </cell>
        </row>
        <row r="418">
          <cell r="H418">
            <v>2.177</v>
          </cell>
          <cell r="I418" t="str">
            <v>USASBC06A</v>
          </cell>
          <cell r="J418" t="str">
            <v>Two person household</v>
          </cell>
          <cell r="M418" t="str">
            <v/>
          </cell>
          <cell r="P418" t="str">
            <v/>
          </cell>
          <cell r="Q418" t="str">
            <v/>
          </cell>
        </row>
        <row r="419">
          <cell r="H419">
            <v>2.1779999999999999</v>
          </cell>
          <cell r="I419" t="str">
            <v>USASBC06B</v>
          </cell>
          <cell r="J419" t="str">
            <v>Two person, low usage</v>
          </cell>
          <cell r="M419" t="str">
            <v/>
          </cell>
          <cell r="P419" t="str">
            <v/>
          </cell>
          <cell r="Q419" t="str">
            <v/>
          </cell>
        </row>
        <row r="420">
          <cell r="H420">
            <v>2.1789999999999998</v>
          </cell>
          <cell r="I420" t="str">
            <v>USASBC07A</v>
          </cell>
          <cell r="J420" t="str">
            <v>Three person household</v>
          </cell>
          <cell r="M420" t="str">
            <v/>
          </cell>
          <cell r="P420" t="str">
            <v/>
          </cell>
          <cell r="Q420" t="str">
            <v/>
          </cell>
        </row>
        <row r="421">
          <cell r="H421">
            <v>2.1800000000000002</v>
          </cell>
          <cell r="I421" t="str">
            <v>USASBC07B</v>
          </cell>
          <cell r="J421" t="str">
            <v>Three person, low usage</v>
          </cell>
          <cell r="M421" t="str">
            <v/>
          </cell>
          <cell r="P421" t="str">
            <v/>
          </cell>
          <cell r="Q421" t="str">
            <v/>
          </cell>
        </row>
        <row r="424">
          <cell r="D424">
            <v>2.181</v>
          </cell>
          <cell r="E424" t="str">
            <v>Discounts</v>
          </cell>
        </row>
        <row r="426">
          <cell r="H426">
            <v>2.1819999999999999</v>
          </cell>
          <cell r="I426" t="str">
            <v>USDIS01</v>
          </cell>
          <cell r="J426" t="str">
            <v>Direct Debit</v>
          </cell>
          <cell r="K426">
            <v>-2.5</v>
          </cell>
          <cell r="L426">
            <v>-2.5</v>
          </cell>
          <cell r="M426">
            <v>0</v>
          </cell>
          <cell r="N426">
            <v>1161296</v>
          </cell>
          <cell r="O426">
            <v>1142893</v>
          </cell>
          <cell r="P426">
            <v>-2903240</v>
          </cell>
          <cell r="Q426">
            <v>-2857232.5</v>
          </cell>
          <cell r="T426" t="str">
            <v>Nos</v>
          </cell>
        </row>
        <row r="428">
          <cell r="D428">
            <v>2.1829999999999998</v>
          </cell>
          <cell r="E428" t="str">
            <v>Other Charges</v>
          </cell>
        </row>
        <row r="429">
          <cell r="M429" t="str">
            <v/>
          </cell>
          <cell r="P429" t="str">
            <v/>
          </cell>
          <cell r="Q429" t="str">
            <v/>
          </cell>
        </row>
        <row r="430">
          <cell r="M430" t="str">
            <v/>
          </cell>
          <cell r="P430" t="str">
            <v/>
          </cell>
          <cell r="Q430" t="str">
            <v/>
          </cell>
        </row>
        <row r="431">
          <cell r="M431" t="str">
            <v/>
          </cell>
          <cell r="P431" t="str">
            <v/>
          </cell>
          <cell r="Q431" t="str">
            <v/>
          </cell>
        </row>
        <row r="432">
          <cell r="M432" t="str">
            <v/>
          </cell>
          <cell r="P432" t="str">
            <v/>
          </cell>
          <cell r="Q432" t="str">
            <v/>
          </cell>
        </row>
        <row r="433">
          <cell r="M433" t="str">
            <v/>
          </cell>
          <cell r="P433" t="str">
            <v/>
          </cell>
          <cell r="Q433" t="str">
            <v/>
          </cell>
        </row>
        <row r="434">
          <cell r="M434" t="str">
            <v/>
          </cell>
          <cell r="P434" t="str">
            <v/>
          </cell>
          <cell r="Q434" t="str">
            <v/>
          </cell>
        </row>
        <row r="435">
          <cell r="M435" t="str">
            <v/>
          </cell>
          <cell r="P435" t="str">
            <v/>
          </cell>
          <cell r="Q435" t="str">
            <v/>
          </cell>
        </row>
        <row r="436">
          <cell r="M436" t="str">
            <v/>
          </cell>
          <cell r="P436" t="str">
            <v/>
          </cell>
          <cell r="Q436" t="str">
            <v/>
          </cell>
        </row>
        <row r="437">
          <cell r="M437" t="str">
            <v/>
          </cell>
          <cell r="P437" t="str">
            <v/>
          </cell>
          <cell r="Q437" t="str">
            <v/>
          </cell>
        </row>
        <row r="438">
          <cell r="M438" t="str">
            <v/>
          </cell>
          <cell r="P438" t="str">
            <v/>
          </cell>
          <cell r="Q438" t="str">
            <v/>
          </cell>
        </row>
        <row r="439">
          <cell r="M439" t="str">
            <v/>
          </cell>
          <cell r="P439" t="str">
            <v/>
          </cell>
          <cell r="Q439" t="str">
            <v/>
          </cell>
        </row>
        <row r="440">
          <cell r="M440" t="str">
            <v/>
          </cell>
          <cell r="P440" t="str">
            <v/>
          </cell>
          <cell r="Q440" t="str">
            <v/>
          </cell>
        </row>
        <row r="441">
          <cell r="M441" t="str">
            <v/>
          </cell>
          <cell r="P441" t="str">
            <v/>
          </cell>
          <cell r="Q441" t="str">
            <v/>
          </cell>
        </row>
        <row r="442">
          <cell r="M442" t="str">
            <v/>
          </cell>
          <cell r="P442" t="str">
            <v/>
          </cell>
          <cell r="Q442" t="str">
            <v/>
          </cell>
        </row>
        <row r="443">
          <cell r="M443" t="str">
            <v/>
          </cell>
          <cell r="P443" t="str">
            <v/>
          </cell>
          <cell r="Q443" t="str">
            <v/>
          </cell>
        </row>
        <row r="444">
          <cell r="M444" t="str">
            <v/>
          </cell>
          <cell r="P444" t="str">
            <v/>
          </cell>
          <cell r="Q444" t="str">
            <v/>
          </cell>
        </row>
        <row r="445">
          <cell r="M445" t="str">
            <v/>
          </cell>
          <cell r="P445" t="str">
            <v/>
          </cell>
          <cell r="Q445" t="str">
            <v/>
          </cell>
        </row>
        <row r="446">
          <cell r="M446" t="str">
            <v/>
          </cell>
          <cell r="P446" t="str">
            <v/>
          </cell>
          <cell r="Q446" t="str">
            <v/>
          </cell>
        </row>
        <row r="447">
          <cell r="M447" t="str">
            <v/>
          </cell>
          <cell r="P447" t="str">
            <v/>
          </cell>
          <cell r="Q447" t="str">
            <v/>
          </cell>
        </row>
        <row r="448">
          <cell r="M448" t="str">
            <v/>
          </cell>
          <cell r="P448" t="str">
            <v/>
          </cell>
          <cell r="Q448" t="str">
            <v/>
          </cell>
        </row>
        <row r="449">
          <cell r="M449" t="str">
            <v/>
          </cell>
          <cell r="P449" t="str">
            <v/>
          </cell>
          <cell r="Q449" t="str">
            <v/>
          </cell>
        </row>
        <row r="450">
          <cell r="M450" t="str">
            <v/>
          </cell>
          <cell r="P450" t="str">
            <v/>
          </cell>
          <cell r="Q450" t="str">
            <v/>
          </cell>
        </row>
        <row r="451">
          <cell r="M451" t="str">
            <v/>
          </cell>
          <cell r="P451" t="str">
            <v/>
          </cell>
          <cell r="Q451" t="str">
            <v/>
          </cell>
        </row>
        <row r="452">
          <cell r="M452" t="str">
            <v/>
          </cell>
          <cell r="P452" t="str">
            <v/>
          </cell>
          <cell r="Q452" t="str">
            <v/>
          </cell>
        </row>
        <row r="453">
          <cell r="M453" t="str">
            <v/>
          </cell>
          <cell r="P453" t="str">
            <v/>
          </cell>
          <cell r="Q453" t="str">
            <v/>
          </cell>
        </row>
        <row r="454">
          <cell r="M454" t="str">
            <v/>
          </cell>
          <cell r="P454" t="str">
            <v/>
          </cell>
          <cell r="Q454" t="str">
            <v/>
          </cell>
        </row>
        <row r="455">
          <cell r="M455" t="str">
            <v/>
          </cell>
          <cell r="P455" t="str">
            <v/>
          </cell>
          <cell r="Q455" t="str">
            <v/>
          </cell>
        </row>
        <row r="456">
          <cell r="M456" t="str">
            <v/>
          </cell>
          <cell r="P456" t="str">
            <v/>
          </cell>
          <cell r="Q456" t="str">
            <v/>
          </cell>
        </row>
        <row r="457">
          <cell r="M457" t="str">
            <v/>
          </cell>
          <cell r="P457" t="str">
            <v/>
          </cell>
          <cell r="Q457" t="str">
            <v/>
          </cell>
        </row>
        <row r="458">
          <cell r="M458" t="str">
            <v/>
          </cell>
          <cell r="P458" t="str">
            <v/>
          </cell>
          <cell r="Q458" t="str">
            <v/>
          </cell>
        </row>
        <row r="459">
          <cell r="M459" t="str">
            <v/>
          </cell>
          <cell r="P459" t="str">
            <v/>
          </cell>
          <cell r="Q459" t="str">
            <v/>
          </cell>
        </row>
        <row r="460">
          <cell r="M460" t="str">
            <v/>
          </cell>
          <cell r="P460" t="str">
            <v/>
          </cell>
          <cell r="Q460" t="str">
            <v/>
          </cell>
        </row>
        <row r="461">
          <cell r="M461" t="str">
            <v/>
          </cell>
          <cell r="P461" t="str">
            <v/>
          </cell>
          <cell r="Q461" t="str">
            <v/>
          </cell>
        </row>
        <row r="462">
          <cell r="M462" t="str">
            <v/>
          </cell>
          <cell r="P462" t="str">
            <v/>
          </cell>
          <cell r="Q462" t="str">
            <v/>
          </cell>
        </row>
        <row r="463">
          <cell r="M463" t="str">
            <v/>
          </cell>
          <cell r="P463" t="str">
            <v/>
          </cell>
          <cell r="Q463" t="str">
            <v/>
          </cell>
        </row>
        <row r="464">
          <cell r="M464" t="str">
            <v/>
          </cell>
          <cell r="P464" t="str">
            <v/>
          </cell>
          <cell r="Q464" t="str">
            <v/>
          </cell>
        </row>
        <row r="465">
          <cell r="M465" t="str">
            <v/>
          </cell>
          <cell r="P465" t="str">
            <v/>
          </cell>
          <cell r="Q465" t="str">
            <v/>
          </cell>
        </row>
        <row r="466">
          <cell r="M466" t="str">
            <v/>
          </cell>
          <cell r="P466" t="str">
            <v/>
          </cell>
          <cell r="Q466" t="str">
            <v/>
          </cell>
        </row>
        <row r="469">
          <cell r="J469" t="str">
            <v>TOTALS</v>
          </cell>
          <cell r="K469" t="str">
            <v>-</v>
          </cell>
          <cell r="L469" t="str">
            <v>-</v>
          </cell>
          <cell r="M469" t="str">
            <v>-</v>
          </cell>
          <cell r="N469" t="str">
            <v>-</v>
          </cell>
          <cell r="O469" t="str">
            <v>-</v>
          </cell>
          <cell r="P469">
            <v>332344508.70799994</v>
          </cell>
          <cell r="Q469">
            <v>325246950.7159999</v>
          </cell>
          <cell r="R469">
            <v>2326854</v>
          </cell>
          <cell r="S469">
            <v>2287043</v>
          </cell>
        </row>
        <row r="470">
          <cell r="J470" t="str">
            <v xml:space="preserve">AVERAGE CHARGE PER CHARGEABLE SUPPLY </v>
          </cell>
          <cell r="P470">
            <v>142.82997932315476</v>
          </cell>
          <cell r="Q470">
            <v>142.21287081878211</v>
          </cell>
        </row>
        <row r="471">
          <cell r="J471" t="str">
            <v xml:space="preserve">RATIO OF AVERAGE CHARGES PER CHARGEABLE SUPPLY </v>
          </cell>
        </row>
        <row r="473">
          <cell r="J473" t="str">
            <v>At(1)/At-1(1) = (VI x VII) / (VIII x V) =</v>
          </cell>
          <cell r="N473">
            <v>0.99567941893363687</v>
          </cell>
        </row>
        <row r="476">
          <cell r="B476">
            <v>3</v>
          </cell>
          <cell r="C476" t="str">
            <v>Measured Water</v>
          </cell>
        </row>
        <row r="477">
          <cell r="G477" t="str">
            <v>Standing Charges</v>
          </cell>
          <cell r="K477" t="str">
            <v>Charges(£.p)</v>
          </cell>
          <cell r="N477" t="str">
            <v>Charge</v>
          </cell>
          <cell r="O477" t="str">
            <v>Weighting Year Revenue</v>
          </cell>
        </row>
        <row r="478">
          <cell r="K478" t="str">
            <v>prior</v>
          </cell>
          <cell r="L478" t="str">
            <v>charging</v>
          </cell>
          <cell r="N478" t="str">
            <v>Multiplier</v>
          </cell>
          <cell r="O478" t="str">
            <v>prior</v>
          </cell>
          <cell r="P478" t="str">
            <v>charging</v>
          </cell>
        </row>
        <row r="479">
          <cell r="K479" t="str">
            <v>year</v>
          </cell>
          <cell r="L479" t="str">
            <v>year</v>
          </cell>
          <cell r="O479" t="str">
            <v>year</v>
          </cell>
          <cell r="P479" t="str">
            <v>year</v>
          </cell>
        </row>
        <row r="480">
          <cell r="I480" t="str">
            <v>Line</v>
          </cell>
          <cell r="J480" t="str">
            <v>Description</v>
          </cell>
          <cell r="K480" t="str">
            <v>2004-05</v>
          </cell>
          <cell r="L480" t="str">
            <v>2005-06</v>
          </cell>
          <cell r="M480" t="str">
            <v>% Change</v>
          </cell>
          <cell r="N480" t="str">
            <v>2003-04</v>
          </cell>
          <cell r="O480" t="str">
            <v>2004-05</v>
          </cell>
          <cell r="P480" t="str">
            <v>2005-06</v>
          </cell>
        </row>
        <row r="493">
          <cell r="F493" t="str">
            <v>COMMERCIAL - POTABLE WATER</v>
          </cell>
        </row>
        <row r="494">
          <cell r="H494">
            <v>3.008</v>
          </cell>
          <cell r="I494" t="str">
            <v>MWSC01A</v>
          </cell>
          <cell r="J494" t="str">
            <v>General</v>
          </cell>
          <cell r="M494" t="str">
            <v/>
          </cell>
          <cell r="O494" t="str">
            <v/>
          </cell>
          <cell r="P494" t="str">
            <v/>
          </cell>
          <cell r="Q494" t="str">
            <v>Code</v>
          </cell>
          <cell r="R494" t="str">
            <v>Meter</v>
          </cell>
        </row>
        <row r="495">
          <cell r="H495">
            <v>3.0089999999999999</v>
          </cell>
          <cell r="I495" t="str">
            <v>MWSC01</v>
          </cell>
          <cell r="J495" t="str">
            <v>12/15 mm  (0.5")</v>
          </cell>
          <cell r="K495">
            <v>38</v>
          </cell>
          <cell r="L495">
            <v>38</v>
          </cell>
          <cell r="M495">
            <v>0</v>
          </cell>
          <cell r="N495">
            <v>81660.5</v>
          </cell>
          <cell r="O495">
            <v>3103099</v>
          </cell>
          <cell r="P495">
            <v>3103099</v>
          </cell>
          <cell r="Q495" t="str">
            <v>WCS</v>
          </cell>
          <cell r="R495">
            <v>15</v>
          </cell>
          <cell r="S495">
            <v>81722</v>
          </cell>
          <cell r="T495">
            <v>0</v>
          </cell>
        </row>
        <row r="496">
          <cell r="H496">
            <v>3.01</v>
          </cell>
          <cell r="I496" t="str">
            <v>MWSC02</v>
          </cell>
          <cell r="J496" t="str">
            <v>12/15&amp;20/22 mm (0.5" &amp; 0.75")</v>
          </cell>
          <cell r="M496" t="str">
            <v/>
          </cell>
          <cell r="O496" t="str">
            <v/>
          </cell>
          <cell r="P496" t="str">
            <v/>
          </cell>
        </row>
        <row r="497">
          <cell r="H497">
            <v>3.0110000000000001</v>
          </cell>
          <cell r="I497" t="str">
            <v>MWSC02A</v>
          </cell>
          <cell r="J497" t="str">
            <v>12/15 &amp; 20/22mm (0.5" &amp; 0.75") (Water service only)</v>
          </cell>
          <cell r="M497" t="str">
            <v/>
          </cell>
          <cell r="O497" t="str">
            <v/>
          </cell>
          <cell r="P497" t="str">
            <v/>
          </cell>
        </row>
        <row r="498">
          <cell r="H498">
            <v>3.012</v>
          </cell>
          <cell r="I498" t="str">
            <v>MWSC03</v>
          </cell>
          <cell r="J498" t="str">
            <v>20/22 mm  (0.75")</v>
          </cell>
          <cell r="K498">
            <v>55</v>
          </cell>
          <cell r="L498">
            <v>55</v>
          </cell>
          <cell r="M498">
            <v>0</v>
          </cell>
          <cell r="N498">
            <v>42833</v>
          </cell>
          <cell r="O498">
            <v>2355815</v>
          </cell>
          <cell r="P498">
            <v>2355815</v>
          </cell>
          <cell r="Q498" t="str">
            <v>WCS</v>
          </cell>
          <cell r="R498">
            <v>20</v>
          </cell>
          <cell r="S498">
            <v>42909</v>
          </cell>
          <cell r="T498">
            <v>0</v>
          </cell>
        </row>
        <row r="499">
          <cell r="H499">
            <v>3.0129999999999999</v>
          </cell>
          <cell r="I499" t="str">
            <v>MWSC04</v>
          </cell>
          <cell r="J499" t="str">
            <v>25/28 mm  (1")</v>
          </cell>
          <cell r="K499">
            <v>67</v>
          </cell>
          <cell r="L499">
            <v>67</v>
          </cell>
          <cell r="M499">
            <v>0</v>
          </cell>
          <cell r="N499">
            <v>17086.5</v>
          </cell>
          <cell r="O499">
            <v>1144795.5</v>
          </cell>
          <cell r="P499">
            <v>1144795.5</v>
          </cell>
          <cell r="Q499" t="str">
            <v>WCS</v>
          </cell>
          <cell r="R499">
            <v>25</v>
          </cell>
          <cell r="S499">
            <v>17174</v>
          </cell>
          <cell r="T499">
            <v>0</v>
          </cell>
        </row>
        <row r="500">
          <cell r="H500">
            <v>3.0139999999999998</v>
          </cell>
          <cell r="I500" t="str">
            <v>MWSC05</v>
          </cell>
          <cell r="J500" t="str">
            <v>25/28&amp;30/32/35mm (1" &amp; 1.25")</v>
          </cell>
          <cell r="M500" t="str">
            <v/>
          </cell>
          <cell r="O500" t="str">
            <v/>
          </cell>
          <cell r="P500" t="str">
            <v/>
          </cell>
        </row>
        <row r="501">
          <cell r="H501">
            <v>3.0150000000000001</v>
          </cell>
          <cell r="I501" t="str">
            <v>MWSC06</v>
          </cell>
          <cell r="J501" t="str">
            <v>30/32/35 mm  (1.25")</v>
          </cell>
          <cell r="K501">
            <v>67</v>
          </cell>
          <cell r="L501">
            <v>67</v>
          </cell>
          <cell r="M501">
            <v>0</v>
          </cell>
          <cell r="N501">
            <v>122.5</v>
          </cell>
          <cell r="O501">
            <v>8207.5</v>
          </cell>
          <cell r="P501">
            <v>8207.5</v>
          </cell>
          <cell r="Q501" t="str">
            <v>WCS</v>
          </cell>
          <cell r="R501">
            <v>30</v>
          </cell>
          <cell r="S501">
            <v>123</v>
          </cell>
          <cell r="T501">
            <v>0</v>
          </cell>
        </row>
        <row r="502">
          <cell r="H502">
            <v>3.016</v>
          </cell>
          <cell r="I502" t="str">
            <v>MWSC07</v>
          </cell>
          <cell r="J502" t="str">
            <v>30/32/35&amp;40/42mm (1.25"&amp;1.5")</v>
          </cell>
          <cell r="M502" t="str">
            <v/>
          </cell>
          <cell r="O502" t="str">
            <v/>
          </cell>
          <cell r="P502" t="str">
            <v/>
          </cell>
        </row>
        <row r="503">
          <cell r="H503">
            <v>3.0169999999999999</v>
          </cell>
          <cell r="I503" t="str">
            <v>MWSC08</v>
          </cell>
          <cell r="J503" t="str">
            <v>40/42 mm  (1.5")</v>
          </cell>
          <cell r="K503">
            <v>93</v>
          </cell>
          <cell r="L503">
            <v>93</v>
          </cell>
          <cell r="M503">
            <v>0</v>
          </cell>
          <cell r="N503">
            <v>3857.5</v>
          </cell>
          <cell r="O503">
            <v>358747.5</v>
          </cell>
          <cell r="P503">
            <v>358747.5</v>
          </cell>
          <cell r="Q503" t="str">
            <v>WCS</v>
          </cell>
          <cell r="R503">
            <v>40</v>
          </cell>
          <cell r="S503">
            <v>3954</v>
          </cell>
          <cell r="T503">
            <v>0</v>
          </cell>
        </row>
        <row r="504">
          <cell r="H504">
            <v>3.0179999999999998</v>
          </cell>
          <cell r="I504" t="str">
            <v>MWSC09</v>
          </cell>
          <cell r="J504" t="str">
            <v>50/54 mm  (2")</v>
          </cell>
          <cell r="K504">
            <v>140</v>
          </cell>
          <cell r="L504">
            <v>140</v>
          </cell>
          <cell r="M504">
            <v>0</v>
          </cell>
          <cell r="N504">
            <v>2195.5</v>
          </cell>
          <cell r="O504">
            <v>307370</v>
          </cell>
          <cell r="P504">
            <v>307370</v>
          </cell>
          <cell r="Q504" t="str">
            <v>WCS</v>
          </cell>
          <cell r="R504">
            <v>50</v>
          </cell>
          <cell r="S504">
            <v>2311</v>
          </cell>
          <cell r="T504">
            <v>0</v>
          </cell>
        </row>
        <row r="505">
          <cell r="H505">
            <v>3.0190000000000001</v>
          </cell>
          <cell r="I505" t="str">
            <v>MWSC09S</v>
          </cell>
          <cell r="J505" t="str">
            <v>Standby tariff - meter size 50/54mm (2")</v>
          </cell>
          <cell r="M505" t="str">
            <v/>
          </cell>
          <cell r="O505" t="str">
            <v/>
          </cell>
          <cell r="P505" t="str">
            <v/>
          </cell>
        </row>
        <row r="506">
          <cell r="H506">
            <v>3.02</v>
          </cell>
          <cell r="I506" t="str">
            <v>MWSC10</v>
          </cell>
          <cell r="J506" t="str">
            <v>50/54 &amp; 65 mm  (2" &amp; 2.5")</v>
          </cell>
          <cell r="M506" t="str">
            <v/>
          </cell>
          <cell r="O506" t="str">
            <v/>
          </cell>
          <cell r="P506" t="str">
            <v/>
          </cell>
        </row>
        <row r="507">
          <cell r="H507">
            <v>3.0209999999999999</v>
          </cell>
          <cell r="I507" t="str">
            <v>MWSC11</v>
          </cell>
          <cell r="J507" t="str">
            <v>65 mm  (2.5")</v>
          </cell>
          <cell r="M507" t="str">
            <v/>
          </cell>
          <cell r="O507" t="str">
            <v/>
          </cell>
          <cell r="P507" t="str">
            <v/>
          </cell>
        </row>
        <row r="508">
          <cell r="H508">
            <v>3.0219999999999998</v>
          </cell>
          <cell r="I508" t="str">
            <v>MWSC12</v>
          </cell>
          <cell r="J508" t="str">
            <v>75/80 mm  (3")</v>
          </cell>
          <cell r="K508">
            <v>458</v>
          </cell>
          <cell r="L508">
            <v>458</v>
          </cell>
          <cell r="M508">
            <v>0</v>
          </cell>
          <cell r="N508">
            <v>879</v>
          </cell>
          <cell r="O508">
            <v>402582</v>
          </cell>
          <cell r="P508">
            <v>402582</v>
          </cell>
          <cell r="Q508" t="str">
            <v>WCS</v>
          </cell>
          <cell r="R508">
            <v>80</v>
          </cell>
          <cell r="S508">
            <v>1055</v>
          </cell>
          <cell r="T508">
            <v>0</v>
          </cell>
        </row>
        <row r="509">
          <cell r="H509">
            <v>3.0230000000000001</v>
          </cell>
          <cell r="I509" t="str">
            <v>MWSC12S</v>
          </cell>
          <cell r="J509" t="str">
            <v>Standby tariff - meter size 75/80mm (3")</v>
          </cell>
          <cell r="M509" t="str">
            <v/>
          </cell>
          <cell r="O509" t="str">
            <v/>
          </cell>
          <cell r="P509" t="str">
            <v/>
          </cell>
        </row>
        <row r="510">
          <cell r="H510">
            <v>3.024</v>
          </cell>
          <cell r="I510" t="str">
            <v>MWSC13</v>
          </cell>
          <cell r="J510" t="str">
            <v>100 mm  (4")</v>
          </cell>
          <cell r="K510">
            <v>783</v>
          </cell>
          <cell r="L510">
            <v>783</v>
          </cell>
          <cell r="M510">
            <v>0</v>
          </cell>
          <cell r="N510">
            <v>337</v>
          </cell>
          <cell r="O510">
            <v>263871</v>
          </cell>
          <cell r="P510">
            <v>263871</v>
          </cell>
          <cell r="Q510" t="str">
            <v>WCS</v>
          </cell>
          <cell r="R510">
            <v>100</v>
          </cell>
          <cell r="S510">
            <v>499</v>
          </cell>
          <cell r="T510">
            <v>0</v>
          </cell>
        </row>
        <row r="511">
          <cell r="H511">
            <v>3.0249999999999999</v>
          </cell>
          <cell r="I511" t="str">
            <v>MWSC13S</v>
          </cell>
          <cell r="J511" t="str">
            <v>Standby tariff - meter size 100mm (4")</v>
          </cell>
          <cell r="M511" t="str">
            <v/>
          </cell>
          <cell r="O511" t="str">
            <v/>
          </cell>
          <cell r="P511" t="str">
            <v/>
          </cell>
        </row>
        <row r="512">
          <cell r="H512">
            <v>3.0259999999999998</v>
          </cell>
          <cell r="I512" t="str">
            <v>MWSC15</v>
          </cell>
          <cell r="J512" t="str">
            <v>125 mm  (5")</v>
          </cell>
          <cell r="M512" t="str">
            <v/>
          </cell>
          <cell r="O512" t="str">
            <v/>
          </cell>
          <cell r="P512" t="str">
            <v/>
          </cell>
        </row>
        <row r="513">
          <cell r="H513">
            <v>3.0270000000000001</v>
          </cell>
          <cell r="I513" t="str">
            <v>MWSC16</v>
          </cell>
          <cell r="J513" t="str">
            <v>125 &amp; 150 mm  (5" &amp; 6 ")</v>
          </cell>
          <cell r="M513" t="str">
            <v/>
          </cell>
          <cell r="O513" t="str">
            <v/>
          </cell>
          <cell r="P513" t="str">
            <v/>
          </cell>
        </row>
        <row r="514">
          <cell r="H514">
            <v>3.028</v>
          </cell>
          <cell r="I514" t="str">
            <v>MWSC17</v>
          </cell>
          <cell r="J514" t="str">
            <v>150 mm  (6")</v>
          </cell>
          <cell r="K514">
            <v>1342</v>
          </cell>
          <cell r="L514">
            <v>1342</v>
          </cell>
          <cell r="M514">
            <v>0</v>
          </cell>
          <cell r="N514">
            <v>42</v>
          </cell>
          <cell r="O514">
            <v>56364</v>
          </cell>
          <cell r="P514">
            <v>56364</v>
          </cell>
          <cell r="Q514" t="str">
            <v>WCS</v>
          </cell>
          <cell r="R514">
            <v>150</v>
          </cell>
          <cell r="S514">
            <v>148</v>
          </cell>
          <cell r="T514">
            <v>0</v>
          </cell>
        </row>
        <row r="515">
          <cell r="H515">
            <v>3.0289999999999999</v>
          </cell>
          <cell r="I515" t="str">
            <v>MWSC17S</v>
          </cell>
          <cell r="J515" t="str">
            <v>Standby tariff - meter size 150mm (6")</v>
          </cell>
          <cell r="M515" t="str">
            <v/>
          </cell>
          <cell r="O515" t="str">
            <v/>
          </cell>
          <cell r="P515" t="str">
            <v/>
          </cell>
        </row>
        <row r="516">
          <cell r="H516">
            <v>3.03</v>
          </cell>
          <cell r="I516" t="str">
            <v>MWSC17A</v>
          </cell>
          <cell r="J516" t="str">
            <v>&gt; = 150 mm (&gt; = 6")</v>
          </cell>
          <cell r="M516" t="str">
            <v/>
          </cell>
          <cell r="O516" t="str">
            <v/>
          </cell>
          <cell r="P516" t="str">
            <v/>
          </cell>
        </row>
        <row r="517">
          <cell r="H517">
            <v>3.0310000000000001</v>
          </cell>
          <cell r="I517" t="str">
            <v>MWSC18S</v>
          </cell>
          <cell r="J517" t="str">
            <v>Standby tariff-meter size &gt;= 150mm</v>
          </cell>
          <cell r="M517" t="str">
            <v/>
          </cell>
          <cell r="O517" t="str">
            <v/>
          </cell>
          <cell r="P517" t="str">
            <v/>
          </cell>
        </row>
        <row r="518">
          <cell r="H518">
            <v>3.032</v>
          </cell>
          <cell r="I518" t="str">
            <v>MWSC18</v>
          </cell>
          <cell r="J518" t="str">
            <v>&gt; 150 mm  (&gt; 6")</v>
          </cell>
          <cell r="M518" t="str">
            <v/>
          </cell>
          <cell r="O518" t="str">
            <v/>
          </cell>
          <cell r="P518" t="str">
            <v/>
          </cell>
        </row>
        <row r="519">
          <cell r="H519">
            <v>3.0329999999999999</v>
          </cell>
          <cell r="I519" t="str">
            <v>MWSC19</v>
          </cell>
          <cell r="J519" t="str">
            <v>200 mm  (8")</v>
          </cell>
          <cell r="K519">
            <v>1342</v>
          </cell>
          <cell r="L519">
            <v>1342</v>
          </cell>
          <cell r="M519">
            <v>0</v>
          </cell>
          <cell r="N519">
            <v>2</v>
          </cell>
          <cell r="O519">
            <v>2684</v>
          </cell>
          <cell r="P519">
            <v>2684</v>
          </cell>
          <cell r="Q519" t="str">
            <v>WCS</v>
          </cell>
          <cell r="R519">
            <v>200</v>
          </cell>
          <cell r="S519">
            <v>19</v>
          </cell>
          <cell r="T519">
            <v>0</v>
          </cell>
        </row>
        <row r="520">
          <cell r="H520">
            <v>3.0339999999999998</v>
          </cell>
          <cell r="I520" t="str">
            <v>MWSC20</v>
          </cell>
          <cell r="J520" t="str">
            <v>&gt; = 200 mm  (&gt; = 8")</v>
          </cell>
          <cell r="M520" t="str">
            <v/>
          </cell>
          <cell r="O520" t="str">
            <v/>
          </cell>
          <cell r="P520" t="str">
            <v/>
          </cell>
        </row>
        <row r="521">
          <cell r="H521">
            <v>3.0350000000000001</v>
          </cell>
          <cell r="I521" t="str">
            <v>MWSC21</v>
          </cell>
          <cell r="J521" t="str">
            <v>250 mm  (10")</v>
          </cell>
          <cell r="K521">
            <v>1342</v>
          </cell>
          <cell r="L521">
            <v>1342</v>
          </cell>
          <cell r="M521">
            <v>0</v>
          </cell>
          <cell r="N521">
            <v>0</v>
          </cell>
          <cell r="O521">
            <v>0</v>
          </cell>
          <cell r="P521">
            <v>0</v>
          </cell>
          <cell r="Q521" t="str">
            <v>WCS</v>
          </cell>
          <cell r="R521">
            <v>250</v>
          </cell>
          <cell r="S521">
            <v>1</v>
          </cell>
          <cell r="T521">
            <v>0</v>
          </cell>
        </row>
        <row r="522">
          <cell r="H522">
            <v>3.036</v>
          </cell>
          <cell r="I522" t="str">
            <v>MWSC22</v>
          </cell>
          <cell r="J522" t="str">
            <v>&gt; = 250 mm  (&gt; = 10")</v>
          </cell>
          <cell r="M522" t="str">
            <v/>
          </cell>
          <cell r="O522" t="str">
            <v/>
          </cell>
          <cell r="P522" t="str">
            <v/>
          </cell>
        </row>
        <row r="523">
          <cell r="H523">
            <v>3.0369999999999999</v>
          </cell>
          <cell r="I523" t="str">
            <v>MWSC23</v>
          </cell>
          <cell r="J523" t="str">
            <v>300 mm  (12")</v>
          </cell>
          <cell r="M523" t="str">
            <v/>
          </cell>
          <cell r="O523" t="str">
            <v/>
          </cell>
          <cell r="P523" t="str">
            <v/>
          </cell>
        </row>
        <row r="524">
          <cell r="H524">
            <v>3.0379999999999998</v>
          </cell>
          <cell r="I524" t="str">
            <v>MWSC24</v>
          </cell>
          <cell r="J524" t="str">
            <v>&gt; = 300 mm  (&gt; = 12")</v>
          </cell>
          <cell r="K524">
            <v>1342</v>
          </cell>
          <cell r="L524">
            <v>1342</v>
          </cell>
          <cell r="M524">
            <v>0</v>
          </cell>
          <cell r="N524">
            <v>2</v>
          </cell>
          <cell r="O524">
            <v>2684</v>
          </cell>
          <cell r="P524">
            <v>2684</v>
          </cell>
          <cell r="Q524" t="str">
            <v>WCS</v>
          </cell>
          <cell r="R524">
            <v>300</v>
          </cell>
          <cell r="S524">
            <v>9</v>
          </cell>
          <cell r="T524">
            <v>0</v>
          </cell>
        </row>
        <row r="525">
          <cell r="H525">
            <v>3.0390000000000001</v>
          </cell>
          <cell r="I525" t="str">
            <v>MWSC26</v>
          </cell>
          <cell r="J525" t="str">
            <v>80 mm RP&amp; 50 mminf (3RP&amp;2"inf)</v>
          </cell>
          <cell r="M525" t="str">
            <v/>
          </cell>
          <cell r="O525" t="str">
            <v/>
          </cell>
          <cell r="P525" t="str">
            <v/>
          </cell>
        </row>
        <row r="526">
          <cell r="H526">
            <v>3.04</v>
          </cell>
          <cell r="I526" t="str">
            <v>MWSC27</v>
          </cell>
          <cell r="J526" t="str">
            <v>100 mm RP&amp;80mm inf (4RP&amp;3"inf)</v>
          </cell>
          <cell r="M526" t="str">
            <v/>
          </cell>
          <cell r="O526" t="str">
            <v/>
          </cell>
          <cell r="P526" t="str">
            <v/>
          </cell>
        </row>
        <row r="527">
          <cell r="H527">
            <v>3.0409999999999999</v>
          </cell>
          <cell r="I527" t="str">
            <v>MWSC28</v>
          </cell>
          <cell r="J527" t="str">
            <v>150mm RP&amp;100mminf (6RP&amp;4"inf)</v>
          </cell>
          <cell r="M527" t="str">
            <v/>
          </cell>
          <cell r="O527" t="str">
            <v/>
          </cell>
          <cell r="P527" t="str">
            <v/>
          </cell>
        </row>
        <row r="528">
          <cell r="H528">
            <v>3.0419999999999998</v>
          </cell>
          <cell r="I528" t="str">
            <v>MWSC28A</v>
          </cell>
          <cell r="J528" t="str">
            <v>200mm RP&amp;150mminf (8RP&amp;6"inf)</v>
          </cell>
          <cell r="M528" t="str">
            <v/>
          </cell>
          <cell r="O528" t="str">
            <v/>
          </cell>
          <cell r="P528" t="str">
            <v/>
          </cell>
        </row>
        <row r="529">
          <cell r="H529">
            <v>3.0430000000000001</v>
          </cell>
          <cell r="I529" t="str">
            <v>MWSC28B</v>
          </cell>
          <cell r="J529" t="str">
            <v>200 mm inf (8"inf)</v>
          </cell>
          <cell r="M529" t="str">
            <v/>
          </cell>
          <cell r="O529" t="str">
            <v/>
          </cell>
          <cell r="P529" t="str">
            <v/>
          </cell>
        </row>
        <row r="530">
          <cell r="H530">
            <v>3.044</v>
          </cell>
          <cell r="I530" t="str">
            <v>MWSC28C</v>
          </cell>
          <cell r="J530" t="str">
            <v>250 mm inf (10" inf)</v>
          </cell>
          <cell r="M530" t="str">
            <v/>
          </cell>
          <cell r="O530" t="str">
            <v/>
          </cell>
          <cell r="P530" t="str">
            <v/>
          </cell>
        </row>
        <row r="531">
          <cell r="H531">
            <v>3.0449999999999999</v>
          </cell>
          <cell r="I531" t="str">
            <v>MWSC29A</v>
          </cell>
          <cell r="J531" t="str">
            <v>Streamline Green (potable)</v>
          </cell>
          <cell r="M531" t="str">
            <v/>
          </cell>
          <cell r="O531" t="str">
            <v/>
          </cell>
          <cell r="P531" t="str">
            <v/>
          </cell>
        </row>
        <row r="532">
          <cell r="H532">
            <v>3.0459999999999998</v>
          </cell>
          <cell r="I532" t="str">
            <v>MWSC29AA</v>
          </cell>
          <cell r="J532" t="str">
            <v>Streamline Orange (Potable)</v>
          </cell>
          <cell r="M532" t="str">
            <v/>
          </cell>
          <cell r="O532" t="str">
            <v/>
          </cell>
          <cell r="P532" t="str">
            <v/>
          </cell>
        </row>
        <row r="533">
          <cell r="H533">
            <v>3.0470000000000002</v>
          </cell>
          <cell r="I533" t="str">
            <v>MWSC29B</v>
          </cell>
          <cell r="J533" t="str">
            <v>Streamline Blue (potable)</v>
          </cell>
          <cell r="M533" t="str">
            <v/>
          </cell>
          <cell r="O533" t="str">
            <v/>
          </cell>
          <cell r="P533" t="str">
            <v/>
          </cell>
        </row>
        <row r="534">
          <cell r="H534">
            <v>3.048</v>
          </cell>
          <cell r="I534" t="str">
            <v>MWSC29C</v>
          </cell>
          <cell r="J534" t="str">
            <v>Streamline Industrial (potable)</v>
          </cell>
          <cell r="M534" t="str">
            <v/>
          </cell>
          <cell r="O534" t="str">
            <v/>
          </cell>
          <cell r="P534" t="str">
            <v/>
          </cell>
        </row>
        <row r="535">
          <cell r="H535">
            <v>3.0489999999999999</v>
          </cell>
          <cell r="I535" t="str">
            <v>MWSC29CA</v>
          </cell>
          <cell r="J535" t="str">
            <v>Streamline Industrial MDD (potable)</v>
          </cell>
          <cell r="M535" t="str">
            <v/>
          </cell>
          <cell r="O535" t="str">
            <v/>
          </cell>
          <cell r="P535" t="str">
            <v/>
          </cell>
        </row>
        <row r="536">
          <cell r="H536">
            <v>3.05</v>
          </cell>
          <cell r="I536" t="str">
            <v>MWSC29D</v>
          </cell>
          <cell r="J536" t="str">
            <v>Streamline Industrial Interruptible (potable)</v>
          </cell>
          <cell r="M536" t="str">
            <v/>
          </cell>
          <cell r="O536" t="str">
            <v/>
          </cell>
          <cell r="P536" t="str">
            <v/>
          </cell>
        </row>
        <row r="537">
          <cell r="H537">
            <v>3.0510000000000002</v>
          </cell>
          <cell r="I537" t="str">
            <v>MWSC29DA</v>
          </cell>
          <cell r="J537" t="str">
            <v>Strreamline Interruptible MDD</v>
          </cell>
          <cell r="M537" t="str">
            <v/>
          </cell>
          <cell r="O537" t="str">
            <v/>
          </cell>
          <cell r="P537" t="str">
            <v/>
          </cell>
        </row>
        <row r="538">
          <cell r="H538">
            <v>3.052</v>
          </cell>
          <cell r="I538" t="str">
            <v>MWSC29E</v>
          </cell>
          <cell r="J538" t="str">
            <v>Streamline Industrial Plus (potable)</v>
          </cell>
          <cell r="M538" t="str">
            <v/>
          </cell>
          <cell r="O538" t="str">
            <v/>
          </cell>
          <cell r="P538" t="str">
            <v/>
          </cell>
        </row>
        <row r="539">
          <cell r="H539">
            <v>3.0529999999999999</v>
          </cell>
          <cell r="I539" t="str">
            <v>MWSC82</v>
          </cell>
          <cell r="J539" t="str">
            <v>Large user</v>
          </cell>
          <cell r="M539" t="str">
            <v/>
          </cell>
          <cell r="O539" t="str">
            <v/>
          </cell>
          <cell r="P539" t="str">
            <v/>
          </cell>
        </row>
        <row r="540">
          <cell r="H540">
            <v>3.0539999999999998</v>
          </cell>
          <cell r="I540" t="str">
            <v>MWSC82a</v>
          </cell>
          <cell r="J540" t="str">
            <v>Large user - &gt;10 Ml</v>
          </cell>
          <cell r="M540" t="str">
            <v/>
          </cell>
          <cell r="O540" t="str">
            <v/>
          </cell>
          <cell r="P540" t="str">
            <v/>
          </cell>
        </row>
        <row r="541">
          <cell r="H541">
            <v>3.0550000000000002</v>
          </cell>
          <cell r="I541" t="str">
            <v>MWSC82A</v>
          </cell>
          <cell r="J541" t="str">
            <v>Large user - &gt;50 Ml</v>
          </cell>
          <cell r="K541">
            <v>7150</v>
          </cell>
          <cell r="L541">
            <v>7150</v>
          </cell>
          <cell r="M541">
            <v>0</v>
          </cell>
          <cell r="N541">
            <v>79</v>
          </cell>
          <cell r="O541">
            <v>564850</v>
          </cell>
          <cell r="P541">
            <v>564850</v>
          </cell>
          <cell r="Q541" t="str">
            <v>WCS</v>
          </cell>
          <cell r="R541">
            <v>375</v>
          </cell>
          <cell r="S541">
            <v>1</v>
          </cell>
          <cell r="T541">
            <v>0</v>
          </cell>
        </row>
        <row r="542">
          <cell r="H542">
            <v>3.056</v>
          </cell>
          <cell r="I542" t="str">
            <v>MWSC82AB</v>
          </cell>
          <cell r="J542" t="str">
            <v>Option 100</v>
          </cell>
          <cell r="M542" t="str">
            <v/>
          </cell>
          <cell r="O542" t="str">
            <v/>
          </cell>
          <cell r="P542" t="str">
            <v/>
          </cell>
        </row>
        <row r="543">
          <cell r="H543">
            <v>3.0569999999999999</v>
          </cell>
          <cell r="I543" t="str">
            <v>MWSC82G</v>
          </cell>
          <cell r="J543" t="str">
            <v>Large user - &gt;50 Ml (Suffolk)</v>
          </cell>
          <cell r="M543" t="str">
            <v/>
          </cell>
          <cell r="O543" t="str">
            <v/>
          </cell>
          <cell r="P543" t="str">
            <v/>
          </cell>
        </row>
        <row r="544">
          <cell r="H544">
            <v>3.0579999999999998</v>
          </cell>
          <cell r="I544" t="str">
            <v>MWSC84</v>
          </cell>
          <cell r="J544" t="str">
            <v>Large user supplement</v>
          </cell>
          <cell r="M544" t="str">
            <v/>
          </cell>
          <cell r="O544" t="str">
            <v/>
          </cell>
          <cell r="P544" t="str">
            <v/>
          </cell>
        </row>
        <row r="545">
          <cell r="H545">
            <v>3.0590000000000002</v>
          </cell>
          <cell r="I545" t="str">
            <v>MWSC85</v>
          </cell>
          <cell r="J545" t="str">
            <v>Large user supplement (20 - 50Ml)</v>
          </cell>
          <cell r="M545" t="str">
            <v/>
          </cell>
          <cell r="O545" t="str">
            <v/>
          </cell>
          <cell r="P545" t="str">
            <v/>
          </cell>
        </row>
        <row r="546">
          <cell r="H546">
            <v>3.06</v>
          </cell>
          <cell r="I546" t="str">
            <v>MWSC86</v>
          </cell>
          <cell r="J546" t="str">
            <v>Large user supplement (50 - 100Ml)</v>
          </cell>
          <cell r="M546" t="str">
            <v/>
          </cell>
          <cell r="O546" t="str">
            <v/>
          </cell>
          <cell r="P546" t="str">
            <v/>
          </cell>
        </row>
        <row r="547">
          <cell r="H547">
            <v>3.0609999999999999</v>
          </cell>
          <cell r="I547" t="str">
            <v>MWSC88A</v>
          </cell>
          <cell r="J547" t="str">
            <v>Saffron Walden Meter size 12/15mm (0.5")</v>
          </cell>
          <cell r="M547" t="str">
            <v/>
          </cell>
          <cell r="O547" t="str">
            <v/>
          </cell>
          <cell r="P547" t="str">
            <v/>
          </cell>
        </row>
        <row r="548">
          <cell r="H548">
            <v>3.0619999999999998</v>
          </cell>
          <cell r="I548" t="str">
            <v>MWSC88B</v>
          </cell>
          <cell r="J548" t="str">
            <v>Saffron Walden Meter size 20/22 mm (0.75")</v>
          </cell>
          <cell r="M548" t="str">
            <v/>
          </cell>
          <cell r="O548" t="str">
            <v/>
          </cell>
          <cell r="P548" t="str">
            <v/>
          </cell>
        </row>
        <row r="549">
          <cell r="H549">
            <v>3.0630000000000002</v>
          </cell>
          <cell r="I549" t="str">
            <v>MWSC88C</v>
          </cell>
          <cell r="J549" t="str">
            <v>Saffron Walden Meter size 25/28 mm (1")</v>
          </cell>
          <cell r="M549" t="str">
            <v/>
          </cell>
          <cell r="O549" t="str">
            <v/>
          </cell>
          <cell r="P549" t="str">
            <v/>
          </cell>
        </row>
        <row r="550">
          <cell r="H550">
            <v>3.0640000000000001</v>
          </cell>
          <cell r="I550" t="str">
            <v>MWSC88D</v>
          </cell>
          <cell r="J550" t="str">
            <v>Saffron Walden Meter size 30/32/35 mm (1.25")</v>
          </cell>
          <cell r="M550" t="str">
            <v/>
          </cell>
          <cell r="O550" t="str">
            <v/>
          </cell>
          <cell r="P550" t="str">
            <v/>
          </cell>
        </row>
        <row r="551">
          <cell r="H551">
            <v>3.0649999999999999</v>
          </cell>
          <cell r="I551" t="str">
            <v>MWSC88E</v>
          </cell>
          <cell r="J551" t="str">
            <v>Saffron Walden Meter size 40/42 mm (1.5")</v>
          </cell>
          <cell r="M551" t="str">
            <v/>
          </cell>
          <cell r="O551" t="str">
            <v/>
          </cell>
          <cell r="P551" t="str">
            <v/>
          </cell>
        </row>
        <row r="552">
          <cell r="H552">
            <v>3.0659999999999998</v>
          </cell>
          <cell r="I552" t="str">
            <v>MWSC88F</v>
          </cell>
          <cell r="J552" t="str">
            <v>Saffron walden Meter size 50/54 mm (2")</v>
          </cell>
          <cell r="M552" t="str">
            <v/>
          </cell>
          <cell r="O552" t="str">
            <v/>
          </cell>
          <cell r="P552" t="str">
            <v/>
          </cell>
        </row>
        <row r="553">
          <cell r="H553">
            <v>3.0670000000000002</v>
          </cell>
          <cell r="I553" t="str">
            <v>MWSC88G</v>
          </cell>
          <cell r="J553" t="str">
            <v>Saffron Walden Meter size 75/80 mm (3")</v>
          </cell>
          <cell r="M553" t="str">
            <v/>
          </cell>
          <cell r="O553" t="str">
            <v/>
          </cell>
          <cell r="P553" t="str">
            <v/>
          </cell>
        </row>
        <row r="554">
          <cell r="H554">
            <v>3.0680000000000001</v>
          </cell>
          <cell r="I554" t="str">
            <v>MWSC88H</v>
          </cell>
          <cell r="J554" t="str">
            <v>Saffron Walden Meter size 100 mm (4")</v>
          </cell>
          <cell r="M554" t="str">
            <v/>
          </cell>
          <cell r="O554" t="str">
            <v/>
          </cell>
          <cell r="P554" t="str">
            <v/>
          </cell>
        </row>
        <row r="555">
          <cell r="H555">
            <v>3.069</v>
          </cell>
          <cell r="I555" t="str">
            <v>MWSC88I</v>
          </cell>
          <cell r="J555" t="str">
            <v>Saffron Walden Meter size 150 mm (6")</v>
          </cell>
          <cell r="M555" t="str">
            <v/>
          </cell>
          <cell r="O555" t="str">
            <v/>
          </cell>
          <cell r="P555" t="str">
            <v/>
          </cell>
        </row>
        <row r="556">
          <cell r="H556">
            <v>3.07</v>
          </cell>
          <cell r="I556" t="str">
            <v>MWSC88J</v>
          </cell>
          <cell r="J556" t="str">
            <v>Saffron Walden Meter size 200 mm (8")</v>
          </cell>
          <cell r="M556" t="str">
            <v/>
          </cell>
          <cell r="O556" t="str">
            <v/>
          </cell>
          <cell r="P556" t="str">
            <v/>
          </cell>
        </row>
        <row r="557">
          <cell r="H557">
            <v>3.0710000000000002</v>
          </cell>
          <cell r="I557" t="str">
            <v>MWSC88K</v>
          </cell>
          <cell r="J557" t="str">
            <v>Saffron Walden Meter size &gt;=250 mm (&gt;=10")</v>
          </cell>
          <cell r="M557" t="str">
            <v/>
          </cell>
          <cell r="O557" t="str">
            <v/>
          </cell>
          <cell r="P557" t="str">
            <v/>
          </cell>
        </row>
        <row r="558">
          <cell r="H558">
            <v>3.0720000000000001</v>
          </cell>
          <cell r="I558" t="str">
            <v>MWSC90A</v>
          </cell>
          <cell r="J558" t="str">
            <v>Inset (Rate A) - meter size 12/15mm (0.5")</v>
          </cell>
          <cell r="M558" t="str">
            <v/>
          </cell>
          <cell r="O558" t="str">
            <v/>
          </cell>
          <cell r="P558" t="str">
            <v/>
          </cell>
        </row>
        <row r="559">
          <cell r="H559">
            <v>3.073</v>
          </cell>
          <cell r="I559" t="str">
            <v>MWSC90B</v>
          </cell>
          <cell r="J559" t="str">
            <v>Inset (Rate A) - meter size 20/22mm (0.75")</v>
          </cell>
          <cell r="M559" t="str">
            <v/>
          </cell>
          <cell r="O559" t="str">
            <v/>
          </cell>
          <cell r="P559" t="str">
            <v/>
          </cell>
        </row>
        <row r="560">
          <cell r="H560">
            <v>3.0739999999999998</v>
          </cell>
          <cell r="I560" t="str">
            <v>MWSC90C</v>
          </cell>
          <cell r="J560" t="str">
            <v>Inset (Rate A) - meter size 25/28mm (1")</v>
          </cell>
          <cell r="M560" t="str">
            <v/>
          </cell>
          <cell r="O560" t="str">
            <v/>
          </cell>
          <cell r="P560" t="str">
            <v/>
          </cell>
        </row>
        <row r="561">
          <cell r="H561">
            <v>3.0750000000000002</v>
          </cell>
          <cell r="I561" t="str">
            <v>MWSC90D</v>
          </cell>
          <cell r="J561" t="str">
            <v>Inset (Rate A) - meter size 30/32/35mm (1.25")</v>
          </cell>
          <cell r="M561" t="str">
            <v/>
          </cell>
          <cell r="O561" t="str">
            <v/>
          </cell>
          <cell r="P561" t="str">
            <v/>
          </cell>
        </row>
        <row r="562">
          <cell r="H562">
            <v>3.0760000000000001</v>
          </cell>
          <cell r="I562" t="str">
            <v>MWSC90E</v>
          </cell>
          <cell r="J562" t="str">
            <v>Inset (Rate A) - meter size 40/42mm (1.5")</v>
          </cell>
          <cell r="M562" t="str">
            <v/>
          </cell>
          <cell r="O562" t="str">
            <v/>
          </cell>
          <cell r="P562" t="str">
            <v/>
          </cell>
        </row>
        <row r="563">
          <cell r="H563">
            <v>3.077</v>
          </cell>
          <cell r="I563" t="str">
            <v>MWSC90F</v>
          </cell>
          <cell r="J563" t="str">
            <v>Inset (Rate A) - meter size 50/54mm (2")</v>
          </cell>
          <cell r="M563" t="str">
            <v/>
          </cell>
          <cell r="O563" t="str">
            <v/>
          </cell>
          <cell r="P563" t="str">
            <v/>
          </cell>
        </row>
        <row r="564">
          <cell r="H564">
            <v>3.0779999999999998</v>
          </cell>
          <cell r="I564" t="str">
            <v>MWSC90G</v>
          </cell>
          <cell r="J564" t="str">
            <v>Inset (Rate A) - meter size 65mm (2.5")</v>
          </cell>
          <cell r="M564" t="str">
            <v/>
          </cell>
          <cell r="O564" t="str">
            <v/>
          </cell>
          <cell r="P564" t="str">
            <v/>
          </cell>
        </row>
        <row r="565">
          <cell r="H565">
            <v>3.0790000000000002</v>
          </cell>
          <cell r="I565" t="str">
            <v>MWSC90H</v>
          </cell>
          <cell r="J565" t="str">
            <v>Inset (Rate A) - meter size 75/80mm (3")</v>
          </cell>
          <cell r="M565" t="str">
            <v/>
          </cell>
          <cell r="O565" t="str">
            <v/>
          </cell>
          <cell r="P565" t="str">
            <v/>
          </cell>
        </row>
        <row r="566">
          <cell r="H566">
            <v>3.08</v>
          </cell>
          <cell r="I566" t="str">
            <v>MWSC90I</v>
          </cell>
          <cell r="J566" t="str">
            <v>Inset (Rate A) - meter size 100mm (4")</v>
          </cell>
          <cell r="M566" t="str">
            <v/>
          </cell>
          <cell r="O566" t="str">
            <v/>
          </cell>
          <cell r="P566" t="str">
            <v/>
          </cell>
        </row>
        <row r="567">
          <cell r="H567">
            <v>3.081</v>
          </cell>
          <cell r="I567" t="str">
            <v>MWSC90J</v>
          </cell>
          <cell r="J567" t="str">
            <v>Inset (Rate A) - meter size 125mm (5")</v>
          </cell>
          <cell r="M567" t="str">
            <v/>
          </cell>
          <cell r="O567" t="str">
            <v/>
          </cell>
          <cell r="P567" t="str">
            <v/>
          </cell>
        </row>
        <row r="568">
          <cell r="H568">
            <v>3.0819999999999999</v>
          </cell>
          <cell r="I568" t="str">
            <v>MWSC90K</v>
          </cell>
          <cell r="J568" t="str">
            <v>Inset (Rate A) - meter size 150mm (6")</v>
          </cell>
          <cell r="M568" t="str">
            <v/>
          </cell>
          <cell r="O568" t="str">
            <v/>
          </cell>
          <cell r="P568" t="str">
            <v/>
          </cell>
        </row>
        <row r="569">
          <cell r="H569">
            <v>3.0830000000000002</v>
          </cell>
          <cell r="I569" t="str">
            <v>MWSC90L</v>
          </cell>
          <cell r="J569" t="str">
            <v>Inset (Rate A) - meter size 200mm (8")</v>
          </cell>
          <cell r="M569" t="str">
            <v/>
          </cell>
          <cell r="O569" t="str">
            <v/>
          </cell>
          <cell r="P569" t="str">
            <v/>
          </cell>
        </row>
        <row r="570">
          <cell r="H570">
            <v>3.0840000000000001</v>
          </cell>
          <cell r="I570" t="str">
            <v>MWSC91A</v>
          </cell>
          <cell r="J570" t="str">
            <v>Inset (Rate B) - meter size 12/15mm (0.5")</v>
          </cell>
          <cell r="M570" t="str">
            <v/>
          </cell>
          <cell r="O570" t="str">
            <v/>
          </cell>
          <cell r="P570" t="str">
            <v/>
          </cell>
        </row>
        <row r="571">
          <cell r="H571">
            <v>3.085</v>
          </cell>
          <cell r="I571" t="str">
            <v>MWSC91B</v>
          </cell>
          <cell r="J571" t="str">
            <v>Inset (Rate B) - meter size 20/22mm (0.75")</v>
          </cell>
          <cell r="M571" t="str">
            <v/>
          </cell>
          <cell r="O571" t="str">
            <v/>
          </cell>
          <cell r="P571" t="str">
            <v/>
          </cell>
        </row>
        <row r="572">
          <cell r="H572">
            <v>3.0859999999999999</v>
          </cell>
          <cell r="I572" t="str">
            <v>MWSC91C</v>
          </cell>
          <cell r="J572" t="str">
            <v>Inset (Rate B) - meter size 25/28mm (1")</v>
          </cell>
          <cell r="M572" t="str">
            <v/>
          </cell>
          <cell r="O572" t="str">
            <v/>
          </cell>
          <cell r="P572" t="str">
            <v/>
          </cell>
        </row>
        <row r="573">
          <cell r="H573">
            <v>3.0870000000000002</v>
          </cell>
          <cell r="I573" t="str">
            <v>MWSC91D</v>
          </cell>
          <cell r="J573" t="str">
            <v>Inset (Rate B) - meter size 40/42 mm (1.5")</v>
          </cell>
          <cell r="M573" t="str">
            <v/>
          </cell>
          <cell r="O573" t="str">
            <v/>
          </cell>
          <cell r="P573" t="str">
            <v/>
          </cell>
        </row>
        <row r="574">
          <cell r="H574">
            <v>3.0880000000000001</v>
          </cell>
          <cell r="I574" t="str">
            <v>MWSC91E</v>
          </cell>
          <cell r="J574" t="str">
            <v>Inset (Rate B) - meter size 50/54 mm (2")</v>
          </cell>
          <cell r="M574" t="str">
            <v/>
          </cell>
          <cell r="O574" t="str">
            <v/>
          </cell>
          <cell r="P574" t="str">
            <v/>
          </cell>
        </row>
        <row r="575">
          <cell r="H575">
            <v>3.089</v>
          </cell>
          <cell r="I575" t="str">
            <v>MWSC102A</v>
          </cell>
          <cell r="J575" t="str">
            <v>30 Ml reserved capacity (50mm meter)</v>
          </cell>
          <cell r="K575">
            <v>3864</v>
          </cell>
          <cell r="L575">
            <v>3864</v>
          </cell>
          <cell r="M575">
            <v>0</v>
          </cell>
          <cell r="O575">
            <v>0</v>
          </cell>
          <cell r="P575">
            <v>0</v>
          </cell>
        </row>
        <row r="576">
          <cell r="H576">
            <v>3.09</v>
          </cell>
          <cell r="I576" t="str">
            <v>MWSC102B</v>
          </cell>
          <cell r="J576" t="str">
            <v>50 Ml reserved capacity (80mm meter)</v>
          </cell>
          <cell r="M576" t="str">
            <v/>
          </cell>
          <cell r="O576" t="str">
            <v/>
          </cell>
          <cell r="P576" t="str">
            <v/>
          </cell>
        </row>
        <row r="577">
          <cell r="H577">
            <v>3.0910000000000002</v>
          </cell>
          <cell r="I577" t="str">
            <v>MWSC102C</v>
          </cell>
          <cell r="J577" t="str">
            <v>80 Ml reserved capacity (80mm meter)</v>
          </cell>
          <cell r="K577">
            <v>10331</v>
          </cell>
          <cell r="L577">
            <v>10331</v>
          </cell>
          <cell r="M577">
            <v>0</v>
          </cell>
          <cell r="O577">
            <v>0</v>
          </cell>
          <cell r="P577">
            <v>0</v>
          </cell>
          <cell r="Q577" t="str">
            <v>Middle user tariff</v>
          </cell>
          <cell r="S577">
            <v>79</v>
          </cell>
        </row>
        <row r="578">
          <cell r="H578">
            <v>3.0920000000000001</v>
          </cell>
          <cell r="I578" t="str">
            <v>MWSC102D</v>
          </cell>
          <cell r="J578" t="str">
            <v>50 Ml reserved capacity (100mm meter)</v>
          </cell>
          <cell r="M578" t="str">
            <v/>
          </cell>
          <cell r="O578" t="str">
            <v/>
          </cell>
          <cell r="P578" t="str">
            <v/>
          </cell>
        </row>
        <row r="579">
          <cell r="H579">
            <v>3.093</v>
          </cell>
          <cell r="I579" t="str">
            <v>MWSC102E</v>
          </cell>
          <cell r="J579" t="str">
            <v>100 Ml reserved capacity (100mm meter)</v>
          </cell>
          <cell r="K579">
            <v>15497</v>
          </cell>
          <cell r="L579">
            <v>15497</v>
          </cell>
          <cell r="M579">
            <v>0</v>
          </cell>
          <cell r="O579">
            <v>0</v>
          </cell>
          <cell r="P579">
            <v>0</v>
          </cell>
        </row>
        <row r="580">
          <cell r="H580">
            <v>3.0939999999999999</v>
          </cell>
          <cell r="I580" t="str">
            <v>MWSC102F</v>
          </cell>
          <cell r="J580" t="str">
            <v>130 Ml reserved capacity (100mm meter)</v>
          </cell>
          <cell r="M580" t="str">
            <v/>
          </cell>
          <cell r="O580" t="str">
            <v/>
          </cell>
          <cell r="P580" t="str">
            <v/>
          </cell>
        </row>
        <row r="581">
          <cell r="H581">
            <v>3.0950000000000002</v>
          </cell>
          <cell r="I581" t="str">
            <v>MWSC102H</v>
          </cell>
          <cell r="J581" t="str">
            <v>Reserved capacity - Over 100mm</v>
          </cell>
          <cell r="K581">
            <v>38741</v>
          </cell>
          <cell r="L581">
            <v>38741</v>
          </cell>
          <cell r="M581">
            <v>0</v>
          </cell>
          <cell r="O581">
            <v>0</v>
          </cell>
          <cell r="P581">
            <v>0</v>
          </cell>
        </row>
        <row r="582">
          <cell r="H582">
            <v>3.0960000000000001</v>
          </cell>
          <cell r="I582" t="str">
            <v>MWSC103</v>
          </cell>
          <cell r="J582" t="str">
            <v>Interruptible</v>
          </cell>
          <cell r="M582" t="str">
            <v/>
          </cell>
          <cell r="O582" t="str">
            <v/>
          </cell>
          <cell r="P582" t="str">
            <v/>
          </cell>
        </row>
        <row r="583">
          <cell r="H583">
            <v>3.097</v>
          </cell>
          <cell r="I583" t="str">
            <v>MWSC103A</v>
          </cell>
          <cell r="J583" t="str">
            <v>Interruptible &gt;20 Ml</v>
          </cell>
          <cell r="M583" t="str">
            <v/>
          </cell>
          <cell r="O583" t="str">
            <v/>
          </cell>
          <cell r="P583" t="str">
            <v/>
          </cell>
        </row>
        <row r="585">
          <cell r="F585" t="str">
            <v>COMMERCIAL - NON-POTABLE WATER</v>
          </cell>
        </row>
        <row r="586">
          <cell r="H586">
            <v>3.0979999999999999</v>
          </cell>
          <cell r="I586" t="str">
            <v>MWSC01N</v>
          </cell>
          <cell r="J586" t="str">
            <v>NP 12/15 mm  (0.5")</v>
          </cell>
          <cell r="M586" t="str">
            <v/>
          </cell>
          <cell r="O586" t="str">
            <v/>
          </cell>
          <cell r="P586" t="str">
            <v/>
          </cell>
        </row>
        <row r="587">
          <cell r="H587">
            <v>3.0990000000000002</v>
          </cell>
          <cell r="I587" t="str">
            <v>MWSC03N</v>
          </cell>
          <cell r="J587" t="str">
            <v>NP 20/22 mm  (0.75")</v>
          </cell>
          <cell r="M587" t="str">
            <v/>
          </cell>
          <cell r="O587" t="str">
            <v/>
          </cell>
          <cell r="P587" t="str">
            <v/>
          </cell>
        </row>
        <row r="588">
          <cell r="H588">
            <v>3.1</v>
          </cell>
          <cell r="I588" t="str">
            <v>MWSC04N</v>
          </cell>
          <cell r="J588" t="str">
            <v>NP 25/28 mm  (1")</v>
          </cell>
          <cell r="M588" t="str">
            <v/>
          </cell>
          <cell r="O588" t="str">
            <v/>
          </cell>
          <cell r="P588" t="str">
            <v/>
          </cell>
        </row>
        <row r="589">
          <cell r="H589">
            <v>3.101</v>
          </cell>
          <cell r="I589" t="str">
            <v>MWSC06N</v>
          </cell>
          <cell r="J589" t="str">
            <v>NP 30/32/35 mm  (1.25")</v>
          </cell>
          <cell r="M589" t="str">
            <v/>
          </cell>
          <cell r="O589" t="str">
            <v/>
          </cell>
          <cell r="P589" t="str">
            <v/>
          </cell>
        </row>
        <row r="590">
          <cell r="H590">
            <v>3.1019999999999999</v>
          </cell>
          <cell r="I590" t="str">
            <v>MWSC08AN</v>
          </cell>
          <cell r="J590" t="str">
            <v>NP 40/42 &amp; 50/54 mm (1.5" &amp; 2")</v>
          </cell>
          <cell r="M590" t="str">
            <v/>
          </cell>
          <cell r="O590" t="str">
            <v/>
          </cell>
          <cell r="P590" t="str">
            <v/>
          </cell>
        </row>
        <row r="591">
          <cell r="H591">
            <v>3.1030000000000002</v>
          </cell>
          <cell r="I591" t="str">
            <v>MWSC09N</v>
          </cell>
          <cell r="J591" t="str">
            <v>NP 50/54 mm  (2")</v>
          </cell>
          <cell r="M591" t="str">
            <v/>
          </cell>
          <cell r="O591" t="str">
            <v/>
          </cell>
          <cell r="P591" t="str">
            <v/>
          </cell>
        </row>
        <row r="592">
          <cell r="H592">
            <v>3.1040000000000001</v>
          </cell>
          <cell r="I592" t="str">
            <v>MWSC12N</v>
          </cell>
          <cell r="J592" t="str">
            <v>NP 75/80 mm  (3")</v>
          </cell>
          <cell r="M592" t="str">
            <v/>
          </cell>
          <cell r="O592" t="str">
            <v/>
          </cell>
          <cell r="P592" t="str">
            <v/>
          </cell>
        </row>
        <row r="593">
          <cell r="H593">
            <v>3.105</v>
          </cell>
          <cell r="I593" t="str">
            <v>MWSC13N</v>
          </cell>
          <cell r="J593" t="str">
            <v>NP 100 mm  (4")</v>
          </cell>
          <cell r="M593" t="str">
            <v/>
          </cell>
          <cell r="O593" t="str">
            <v/>
          </cell>
          <cell r="P593" t="str">
            <v/>
          </cell>
        </row>
        <row r="594">
          <cell r="H594">
            <v>3.1059999999999999</v>
          </cell>
          <cell r="I594" t="str">
            <v>MWSC29</v>
          </cell>
          <cell r="J594" t="str">
            <v>NP 150 mm  (6")</v>
          </cell>
          <cell r="M594" t="str">
            <v/>
          </cell>
          <cell r="O594" t="str">
            <v/>
          </cell>
          <cell r="P594" t="str">
            <v/>
          </cell>
        </row>
        <row r="595">
          <cell r="H595">
            <v>3.1070000000000002</v>
          </cell>
          <cell r="I595" t="str">
            <v>MWSC30</v>
          </cell>
          <cell r="J595" t="str">
            <v>NP 200 mm  (8")</v>
          </cell>
          <cell r="M595" t="str">
            <v/>
          </cell>
          <cell r="O595" t="str">
            <v/>
          </cell>
          <cell r="P595" t="str">
            <v/>
          </cell>
        </row>
        <row r="596">
          <cell r="H596">
            <v>3.1080000000000001</v>
          </cell>
          <cell r="I596" t="str">
            <v>MWSC21N</v>
          </cell>
          <cell r="J596" t="str">
            <v>NP 250 mm  (10")</v>
          </cell>
          <cell r="M596" t="str">
            <v/>
          </cell>
          <cell r="O596" t="str">
            <v/>
          </cell>
          <cell r="P596" t="str">
            <v/>
          </cell>
        </row>
        <row r="597">
          <cell r="H597">
            <v>3.109</v>
          </cell>
          <cell r="I597" t="str">
            <v>MWSC29AN</v>
          </cell>
          <cell r="J597" t="str">
            <v>Streamline Orange (non-potable)</v>
          </cell>
          <cell r="M597" t="str">
            <v/>
          </cell>
          <cell r="O597" t="str">
            <v/>
          </cell>
          <cell r="P597" t="str">
            <v/>
          </cell>
        </row>
        <row r="598">
          <cell r="H598">
            <v>3.11</v>
          </cell>
          <cell r="I598" t="str">
            <v>MWSC29BN</v>
          </cell>
          <cell r="J598" t="str">
            <v>Streamline Blue (non-potable)</v>
          </cell>
          <cell r="M598" t="str">
            <v/>
          </cell>
          <cell r="O598" t="str">
            <v/>
          </cell>
          <cell r="P598" t="str">
            <v/>
          </cell>
        </row>
        <row r="599">
          <cell r="H599">
            <v>3.1110000000000002</v>
          </cell>
          <cell r="I599" t="str">
            <v>MWSC29CN</v>
          </cell>
          <cell r="J599" t="str">
            <v>Streamline Industrial (non-potable)</v>
          </cell>
          <cell r="M599" t="str">
            <v/>
          </cell>
          <cell r="O599" t="str">
            <v/>
          </cell>
          <cell r="P599" t="str">
            <v/>
          </cell>
        </row>
        <row r="600">
          <cell r="H600">
            <v>3.1120000000000001</v>
          </cell>
          <cell r="I600" t="str">
            <v>MWSC29CAN</v>
          </cell>
          <cell r="J600" t="str">
            <v>Streamline Industrial MDD (non-potable)</v>
          </cell>
          <cell r="M600" t="str">
            <v/>
          </cell>
          <cell r="O600" t="str">
            <v/>
          </cell>
          <cell r="P600" t="str">
            <v/>
          </cell>
        </row>
        <row r="601">
          <cell r="H601">
            <v>3.113</v>
          </cell>
          <cell r="I601" t="str">
            <v>MWSC29DN</v>
          </cell>
          <cell r="J601" t="str">
            <v>Streamline Industrial Plus (non-potable)</v>
          </cell>
          <cell r="M601" t="str">
            <v/>
          </cell>
          <cell r="O601" t="str">
            <v/>
          </cell>
          <cell r="P601" t="str">
            <v/>
          </cell>
        </row>
        <row r="602">
          <cell r="H602">
            <v>3.1139999999999999</v>
          </cell>
          <cell r="I602" t="str">
            <v>MWSC29DAN</v>
          </cell>
          <cell r="J602" t="str">
            <v>Streamline Industrial plus MDD</v>
          </cell>
          <cell r="M602" t="str">
            <v/>
          </cell>
          <cell r="O602" t="str">
            <v/>
          </cell>
          <cell r="P602" t="str">
            <v/>
          </cell>
        </row>
        <row r="604">
          <cell r="F604" t="str">
            <v>REDUCED (for 2nd &amp; subsequent meters)</v>
          </cell>
        </row>
        <row r="605">
          <cell r="H605">
            <v>3.1150000000000002</v>
          </cell>
          <cell r="I605" t="str">
            <v>MWSC57</v>
          </cell>
          <cell r="J605" t="str">
            <v>Red30/32/35&amp;40/42mm(1.25&amp;1.5")</v>
          </cell>
          <cell r="M605" t="str">
            <v/>
          </cell>
          <cell r="O605" t="str">
            <v/>
          </cell>
          <cell r="P605" t="str">
            <v/>
          </cell>
        </row>
        <row r="606">
          <cell r="H606">
            <v>3.1160000000000001</v>
          </cell>
          <cell r="I606" t="str">
            <v>MWSC65</v>
          </cell>
          <cell r="J606" t="str">
            <v>Red 125 mm (5")</v>
          </cell>
          <cell r="M606" t="str">
            <v/>
          </cell>
          <cell r="O606" t="str">
            <v/>
          </cell>
          <cell r="P606" t="str">
            <v/>
          </cell>
        </row>
        <row r="608">
          <cell r="F608" t="str">
            <v>OTHER</v>
          </cell>
        </row>
        <row r="609">
          <cell r="H609">
            <v>3.117</v>
          </cell>
          <cell r="I609" t="str">
            <v>MWSC38</v>
          </cell>
          <cell r="J609" t="str">
            <v>Garden 12/15mm (0.5")</v>
          </cell>
          <cell r="M609" t="str">
            <v/>
          </cell>
          <cell r="O609" t="str">
            <v/>
          </cell>
          <cell r="P609" t="str">
            <v/>
          </cell>
        </row>
        <row r="610">
          <cell r="H610">
            <v>3.1179999999999999</v>
          </cell>
          <cell r="I610" t="str">
            <v>MWSC39</v>
          </cell>
          <cell r="J610" t="str">
            <v>Garden 20/22 mm (0.75")</v>
          </cell>
          <cell r="M610" t="str">
            <v/>
          </cell>
          <cell r="O610" t="str">
            <v/>
          </cell>
          <cell r="P610" t="str">
            <v/>
          </cell>
        </row>
        <row r="611">
          <cell r="H611">
            <v>3.1190000000000002</v>
          </cell>
          <cell r="I611" t="str">
            <v>MWSC40</v>
          </cell>
          <cell r="J611" t="str">
            <v>Garden 25/28 mm (1")</v>
          </cell>
          <cell r="M611" t="str">
            <v/>
          </cell>
          <cell r="O611" t="str">
            <v/>
          </cell>
          <cell r="P611" t="str">
            <v/>
          </cell>
        </row>
        <row r="612">
          <cell r="H612">
            <v>3.12</v>
          </cell>
          <cell r="I612" t="str">
            <v>MWSC41</v>
          </cell>
          <cell r="J612" t="str">
            <v>Ship water Day</v>
          </cell>
          <cell r="M612" t="str">
            <v/>
          </cell>
          <cell r="O612" t="str">
            <v/>
          </cell>
          <cell r="P612" t="str">
            <v/>
          </cell>
        </row>
        <row r="613">
          <cell r="H613">
            <v>3.121</v>
          </cell>
          <cell r="I613" t="str">
            <v>MWSC42</v>
          </cell>
          <cell r="J613" t="str">
            <v>Ship water Night</v>
          </cell>
          <cell r="M613" t="str">
            <v/>
          </cell>
          <cell r="O613" t="str">
            <v/>
          </cell>
          <cell r="P613" t="str">
            <v/>
          </cell>
        </row>
        <row r="614">
          <cell r="H614">
            <v>3.1219999999999999</v>
          </cell>
          <cell r="I614" t="str">
            <v>MWSC43</v>
          </cell>
          <cell r="J614" t="str">
            <v>Cattle trough</v>
          </cell>
          <cell r="K614">
            <v>53</v>
          </cell>
          <cell r="L614">
            <v>53</v>
          </cell>
          <cell r="M614">
            <v>0</v>
          </cell>
          <cell r="N614">
            <v>7183</v>
          </cell>
          <cell r="O614">
            <v>380699</v>
          </cell>
          <cell r="P614">
            <v>380699</v>
          </cell>
          <cell r="Q614" t="str">
            <v>WCS</v>
          </cell>
          <cell r="R614">
            <v>99</v>
          </cell>
          <cell r="S614">
            <v>7183</v>
          </cell>
        </row>
        <row r="615">
          <cell r="H615">
            <v>3.1230000000000002</v>
          </cell>
          <cell r="I615" t="str">
            <v>MWSC44</v>
          </cell>
          <cell r="J615" t="str">
            <v>Cattle trough 12/15mm (0.5")</v>
          </cell>
          <cell r="M615" t="str">
            <v/>
          </cell>
          <cell r="O615" t="str">
            <v/>
          </cell>
          <cell r="P615" t="str">
            <v/>
          </cell>
        </row>
        <row r="616">
          <cell r="H616">
            <v>3.1240000000000001</v>
          </cell>
          <cell r="I616" t="str">
            <v>MWSC45</v>
          </cell>
          <cell r="J616" t="str">
            <v>Cattle trough 20/22mm (0.75")</v>
          </cell>
          <cell r="M616" t="str">
            <v/>
          </cell>
          <cell r="O616" t="str">
            <v/>
          </cell>
          <cell r="P616" t="str">
            <v/>
          </cell>
        </row>
        <row r="617">
          <cell r="H617">
            <v>3.125</v>
          </cell>
          <cell r="I617" t="str">
            <v>MWSC46</v>
          </cell>
          <cell r="J617" t="str">
            <v>Cattle trough 25/28mm (1")</v>
          </cell>
          <cell r="M617" t="str">
            <v/>
          </cell>
          <cell r="O617" t="str">
            <v/>
          </cell>
          <cell r="P617" t="str">
            <v/>
          </cell>
        </row>
        <row r="618">
          <cell r="H618">
            <v>3.1259999999999999</v>
          </cell>
          <cell r="I618" t="str">
            <v>MWSC47</v>
          </cell>
          <cell r="J618" t="str">
            <v>Double cattle trough</v>
          </cell>
          <cell r="M618" t="str">
            <v/>
          </cell>
          <cell r="O618" t="str">
            <v/>
          </cell>
          <cell r="P618" t="str">
            <v/>
          </cell>
        </row>
        <row r="619">
          <cell r="H619">
            <v>3.1269999999999998</v>
          </cell>
          <cell r="I619" t="str">
            <v>MWSC48</v>
          </cell>
          <cell r="J619" t="str">
            <v>Multiple cattle trough</v>
          </cell>
          <cell r="M619" t="str">
            <v/>
          </cell>
          <cell r="O619" t="str">
            <v/>
          </cell>
          <cell r="P619" t="str">
            <v/>
          </cell>
        </row>
        <row r="620">
          <cell r="H620">
            <v>3.1280000000000001</v>
          </cell>
          <cell r="I620" t="str">
            <v>MWSC49</v>
          </cell>
          <cell r="J620" t="str">
            <v>Crop rotation meter</v>
          </cell>
          <cell r="M620" t="str">
            <v/>
          </cell>
          <cell r="O620" t="str">
            <v/>
          </cell>
          <cell r="P620" t="str">
            <v/>
          </cell>
        </row>
        <row r="623">
          <cell r="D623">
            <v>3.129</v>
          </cell>
          <cell r="E623" t="str">
            <v>Volumetric Charges</v>
          </cell>
        </row>
        <row r="624">
          <cell r="S624" t="str">
            <v>From JR03</v>
          </cell>
        </row>
        <row r="625">
          <cell r="F625" t="str">
            <v>FULL</v>
          </cell>
          <cell r="S625" t="str">
            <v>Domestic</v>
          </cell>
          <cell r="T625" t="str">
            <v>Non-house</v>
          </cell>
        </row>
        <row r="626">
          <cell r="H626">
            <v>3.13</v>
          </cell>
          <cell r="I626" t="str">
            <v>MWVOL01</v>
          </cell>
          <cell r="J626" t="str">
            <v>General</v>
          </cell>
          <cell r="K626">
            <v>0.95499999999999996</v>
          </cell>
          <cell r="L626">
            <v>0.95499999999999996</v>
          </cell>
          <cell r="M626">
            <v>0</v>
          </cell>
          <cell r="N626">
            <v>142921540</v>
          </cell>
          <cell r="O626">
            <v>136490070.69999999</v>
          </cell>
          <cell r="P626">
            <v>136490070.69999999</v>
          </cell>
          <cell r="S626">
            <v>44287224.509903923</v>
          </cell>
          <cell r="T626">
            <v>101184380.739649</v>
          </cell>
        </row>
        <row r="627">
          <cell r="H627">
            <v>3.1309999999999998</v>
          </cell>
          <cell r="I627" t="str">
            <v>MWVOL02</v>
          </cell>
          <cell r="J627" t="str">
            <v>Domestic</v>
          </cell>
          <cell r="M627" t="str">
            <v/>
          </cell>
          <cell r="O627" t="str">
            <v/>
          </cell>
          <cell r="P627" t="str">
            <v/>
          </cell>
        </row>
        <row r="628">
          <cell r="H628">
            <v>3.1320000000000001</v>
          </cell>
          <cell r="I628" t="str">
            <v>MWVOL02A</v>
          </cell>
          <cell r="J628" t="str">
            <v>Low User</v>
          </cell>
          <cell r="M628" t="str">
            <v/>
          </cell>
          <cell r="O628" t="str">
            <v/>
          </cell>
          <cell r="P628" t="str">
            <v/>
          </cell>
        </row>
        <row r="629">
          <cell r="H629">
            <v>3.133</v>
          </cell>
          <cell r="I629" t="str">
            <v>MWVOL02B</v>
          </cell>
          <cell r="J629" t="str">
            <v>Social</v>
          </cell>
          <cell r="M629" t="str">
            <v/>
          </cell>
          <cell r="O629" t="str">
            <v/>
          </cell>
          <cell r="P629" t="str">
            <v/>
          </cell>
        </row>
        <row r="630">
          <cell r="H630">
            <v>3.1339999999999999</v>
          </cell>
          <cell r="I630" t="str">
            <v>MWVOL02C</v>
          </cell>
          <cell r="J630" t="str">
            <v>Peak tariff</v>
          </cell>
          <cell r="M630" t="str">
            <v/>
          </cell>
          <cell r="O630" t="str">
            <v/>
          </cell>
          <cell r="P630" t="str">
            <v/>
          </cell>
        </row>
        <row r="631">
          <cell r="H631">
            <v>3.1349999999999998</v>
          </cell>
          <cell r="I631" t="str">
            <v>MWVOL02D</v>
          </cell>
          <cell r="J631" t="str">
            <v>Potable water - &gt;3 Ml</v>
          </cell>
          <cell r="M631" t="str">
            <v/>
          </cell>
          <cell r="O631" t="str">
            <v/>
          </cell>
          <cell r="P631" t="str">
            <v/>
          </cell>
        </row>
        <row r="632">
          <cell r="H632">
            <v>3.1360000000000001</v>
          </cell>
          <cell r="I632" t="str">
            <v>MWVOL02DA</v>
          </cell>
          <cell r="J632" t="str">
            <v>Potable water - &gt;3Ml Saffron Walden</v>
          </cell>
          <cell r="M632" t="str">
            <v/>
          </cell>
          <cell r="O632" t="str">
            <v/>
          </cell>
          <cell r="P632" t="str">
            <v/>
          </cell>
        </row>
        <row r="633">
          <cell r="H633">
            <v>3.137</v>
          </cell>
          <cell r="I633" t="str">
            <v>MWVOL02E</v>
          </cell>
          <cell r="J633" t="str">
            <v>Seasonal tariff - &gt;3 Ml (Summer)</v>
          </cell>
          <cell r="M633" t="str">
            <v/>
          </cell>
          <cell r="O633" t="str">
            <v/>
          </cell>
          <cell r="P633" t="str">
            <v/>
          </cell>
        </row>
        <row r="634">
          <cell r="H634">
            <v>3.1379999999999999</v>
          </cell>
          <cell r="I634" t="str">
            <v>MWVOL02F</v>
          </cell>
          <cell r="J634" t="str">
            <v>Seasonal tariff - 10-20 Ml (Peak)</v>
          </cell>
          <cell r="M634" t="str">
            <v/>
          </cell>
          <cell r="O634" t="str">
            <v/>
          </cell>
          <cell r="P634" t="str">
            <v/>
          </cell>
        </row>
        <row r="635">
          <cell r="H635">
            <v>3.1389999999999998</v>
          </cell>
          <cell r="I635" t="str">
            <v>MWVOL02G</v>
          </cell>
          <cell r="J635" t="str">
            <v>Seasonal tariff - 10-20 Ml (Off Peak)</v>
          </cell>
          <cell r="M635" t="str">
            <v/>
          </cell>
          <cell r="O635" t="str">
            <v/>
          </cell>
          <cell r="P635" t="str">
            <v/>
          </cell>
        </row>
        <row r="636">
          <cell r="H636">
            <v>3.14</v>
          </cell>
          <cell r="I636" t="str">
            <v>MWVOL03</v>
          </cell>
          <cell r="J636" t="str">
            <v>Commercial - normal</v>
          </cell>
          <cell r="M636" t="str">
            <v/>
          </cell>
          <cell r="O636" t="str">
            <v/>
          </cell>
          <cell r="P636" t="str">
            <v/>
          </cell>
        </row>
        <row r="637">
          <cell r="H637">
            <v>3.141</v>
          </cell>
          <cell r="I637" t="str">
            <v>MWVOL03A</v>
          </cell>
          <cell r="J637" t="str">
            <v>Commercial - other</v>
          </cell>
          <cell r="M637" t="str">
            <v/>
          </cell>
          <cell r="O637" t="str">
            <v/>
          </cell>
          <cell r="P637" t="str">
            <v/>
          </cell>
        </row>
        <row r="638">
          <cell r="H638">
            <v>3.1419999999999999</v>
          </cell>
          <cell r="I638" t="str">
            <v>MWVOL03B</v>
          </cell>
          <cell r="J638" t="str">
            <v>Streamline Green (potable)</v>
          </cell>
          <cell r="M638" t="str">
            <v/>
          </cell>
          <cell r="O638" t="str">
            <v/>
          </cell>
          <cell r="P638" t="str">
            <v/>
          </cell>
        </row>
        <row r="639">
          <cell r="H639">
            <v>3.1429999999999998</v>
          </cell>
          <cell r="I639" t="str">
            <v>MWVOL03BO</v>
          </cell>
          <cell r="J639" t="str">
            <v>Streamline Orange (potable)</v>
          </cell>
          <cell r="M639" t="str">
            <v/>
          </cell>
          <cell r="O639" t="str">
            <v/>
          </cell>
          <cell r="P639" t="str">
            <v/>
          </cell>
        </row>
        <row r="640">
          <cell r="H640">
            <v>3.1440000000000001</v>
          </cell>
          <cell r="I640" t="str">
            <v>MWVOL03C</v>
          </cell>
          <cell r="J640" t="str">
            <v>Streamline Blue (potable)</v>
          </cell>
          <cell r="M640" t="str">
            <v/>
          </cell>
          <cell r="O640" t="str">
            <v/>
          </cell>
          <cell r="P640" t="str">
            <v/>
          </cell>
        </row>
        <row r="641">
          <cell r="H641">
            <v>3.145</v>
          </cell>
          <cell r="I641" t="str">
            <v>MWVOL03D</v>
          </cell>
          <cell r="J641" t="str">
            <v>Streamline Industrial (potable)</v>
          </cell>
          <cell r="M641" t="str">
            <v/>
          </cell>
          <cell r="O641" t="str">
            <v/>
          </cell>
          <cell r="P641" t="str">
            <v/>
          </cell>
        </row>
        <row r="642">
          <cell r="H642">
            <v>3.1459999999999999</v>
          </cell>
          <cell r="I642" t="str">
            <v>MWVOL03E</v>
          </cell>
          <cell r="J642" t="str">
            <v>Streamline Industrial Interruptible (potable)</v>
          </cell>
          <cell r="M642" t="str">
            <v/>
          </cell>
          <cell r="O642" t="str">
            <v/>
          </cell>
          <cell r="P642" t="str">
            <v/>
          </cell>
        </row>
        <row r="643">
          <cell r="H643">
            <v>3.1469999999999998</v>
          </cell>
          <cell r="I643" t="str">
            <v>MWVOL03F</v>
          </cell>
          <cell r="J643" t="str">
            <v>Streamline Industrial Plus (potable)</v>
          </cell>
          <cell r="M643" t="str">
            <v/>
          </cell>
          <cell r="O643" t="str">
            <v/>
          </cell>
          <cell r="P643" t="str">
            <v/>
          </cell>
        </row>
        <row r="644">
          <cell r="H644">
            <v>3.1480000000000001</v>
          </cell>
          <cell r="I644" t="str">
            <v>MWVOL04</v>
          </cell>
          <cell r="J644" t="str">
            <v>Potable water</v>
          </cell>
          <cell r="M644" t="str">
            <v/>
          </cell>
          <cell r="O644" t="str">
            <v/>
          </cell>
          <cell r="P644" t="str">
            <v/>
          </cell>
        </row>
        <row r="645">
          <cell r="H645">
            <v>3.149</v>
          </cell>
          <cell r="I645" t="str">
            <v>MWVOL04a</v>
          </cell>
          <cell r="J645" t="str">
            <v>Potable Water - &gt;10 Ml</v>
          </cell>
          <cell r="M645" t="str">
            <v/>
          </cell>
          <cell r="O645" t="str">
            <v/>
          </cell>
          <cell r="P645" t="str">
            <v/>
          </cell>
        </row>
        <row r="646">
          <cell r="H646">
            <v>3.15</v>
          </cell>
          <cell r="I646" t="str">
            <v>MWVOL04A</v>
          </cell>
          <cell r="J646" t="str">
            <v>Potable water - &gt;20 Ml</v>
          </cell>
          <cell r="M646" t="str">
            <v/>
          </cell>
          <cell r="O646" t="str">
            <v/>
          </cell>
          <cell r="P646" t="str">
            <v/>
          </cell>
        </row>
        <row r="647">
          <cell r="H647">
            <v>3.1509999999999998</v>
          </cell>
          <cell r="I647" t="str">
            <v>MWVOL04AA</v>
          </cell>
          <cell r="J647" t="str">
            <v>Seasonal Tariff 25 - 50 MI customers (Summer)</v>
          </cell>
          <cell r="M647" t="str">
            <v/>
          </cell>
          <cell r="O647" t="str">
            <v/>
          </cell>
          <cell r="P647" t="str">
            <v/>
          </cell>
        </row>
        <row r="648">
          <cell r="H648">
            <v>3.1520000000000001</v>
          </cell>
          <cell r="I648" t="str">
            <v>MWVOL04Aa</v>
          </cell>
          <cell r="J648" t="str">
            <v>Seasonal Tariff 20 - 50 Ml (Summer)</v>
          </cell>
          <cell r="M648" t="str">
            <v/>
          </cell>
          <cell r="O648" t="str">
            <v/>
          </cell>
          <cell r="P648" t="str">
            <v/>
          </cell>
        </row>
        <row r="649">
          <cell r="H649">
            <v>3.153</v>
          </cell>
          <cell r="I649" t="str">
            <v>MWVOL04AB</v>
          </cell>
          <cell r="J649" t="str">
            <v>Off peak (20 - 50Ml)</v>
          </cell>
          <cell r="M649" t="str">
            <v/>
          </cell>
          <cell r="O649" t="str">
            <v/>
          </cell>
          <cell r="P649" t="str">
            <v/>
          </cell>
        </row>
        <row r="650">
          <cell r="H650">
            <v>3.1539999999999999</v>
          </cell>
          <cell r="I650" t="str">
            <v>MWVOL04B</v>
          </cell>
          <cell r="J650" t="str">
            <v>Potable water - &gt;50 Ml</v>
          </cell>
          <cell r="K650">
            <v>0.81200000000000006</v>
          </cell>
          <cell r="L650">
            <v>0.81200000000000006</v>
          </cell>
          <cell r="M650">
            <v>0</v>
          </cell>
          <cell r="N650">
            <v>6225408</v>
          </cell>
          <cell r="O650">
            <v>5055031.2960000001</v>
          </cell>
          <cell r="P650">
            <v>5055031.2960000001</v>
          </cell>
          <cell r="T650">
            <v>19268738</v>
          </cell>
        </row>
        <row r="651">
          <cell r="H651">
            <v>3.1549999999999998</v>
          </cell>
          <cell r="I651" t="str">
            <v>MWVOL04BA</v>
          </cell>
          <cell r="J651" t="str">
            <v>Banded tariff - &gt;50Ml</v>
          </cell>
          <cell r="M651" t="str">
            <v/>
          </cell>
          <cell r="O651" t="str">
            <v/>
          </cell>
          <cell r="P651" t="str">
            <v/>
          </cell>
        </row>
        <row r="652">
          <cell r="H652">
            <v>3.1560000000000001</v>
          </cell>
          <cell r="I652" t="str">
            <v>MWVOL04BC</v>
          </cell>
          <cell r="J652" t="str">
            <v>Seasonal Tariff 50 - 100 MI customers (Summer)</v>
          </cell>
          <cell r="M652" t="str">
            <v/>
          </cell>
          <cell r="O652" t="str">
            <v/>
          </cell>
          <cell r="P652" t="str">
            <v/>
          </cell>
        </row>
        <row r="653">
          <cell r="H653">
            <v>3.157</v>
          </cell>
          <cell r="I653" t="str">
            <v>MWVOL04BD</v>
          </cell>
          <cell r="J653" t="str">
            <v>Off peak (50 - 100Ml)</v>
          </cell>
          <cell r="M653" t="str">
            <v/>
          </cell>
          <cell r="O653" t="str">
            <v/>
          </cell>
          <cell r="P653" t="str">
            <v/>
          </cell>
        </row>
        <row r="654">
          <cell r="H654">
            <v>3.1579999999999999</v>
          </cell>
          <cell r="I654" t="str">
            <v>MWVOL04C</v>
          </cell>
          <cell r="J654" t="str">
            <v>Potable water - &gt;94 Ml</v>
          </cell>
          <cell r="M654" t="str">
            <v/>
          </cell>
          <cell r="O654" t="str">
            <v/>
          </cell>
          <cell r="P654" t="str">
            <v/>
          </cell>
        </row>
        <row r="655">
          <cell r="H655">
            <v>3.1589999999999998</v>
          </cell>
          <cell r="I655" t="str">
            <v>MWVOL04L</v>
          </cell>
          <cell r="J655" t="str">
            <v>Streamline Orange (non-potable)</v>
          </cell>
          <cell r="M655" t="str">
            <v/>
          </cell>
          <cell r="O655" t="str">
            <v/>
          </cell>
          <cell r="P655" t="str">
            <v/>
          </cell>
        </row>
        <row r="656">
          <cell r="H656">
            <v>3.16</v>
          </cell>
          <cell r="I656" t="str">
            <v>MWVOL04M</v>
          </cell>
          <cell r="J656" t="str">
            <v>Streamline Blue (non-potable)</v>
          </cell>
          <cell r="M656" t="str">
            <v/>
          </cell>
          <cell r="O656" t="str">
            <v/>
          </cell>
          <cell r="P656" t="str">
            <v/>
          </cell>
        </row>
        <row r="657">
          <cell r="H657">
            <v>3.161</v>
          </cell>
          <cell r="I657" t="str">
            <v>MWVOL04N</v>
          </cell>
          <cell r="J657" t="str">
            <v>Streamline Industrial (non-potable)</v>
          </cell>
          <cell r="M657" t="str">
            <v/>
          </cell>
          <cell r="O657" t="str">
            <v/>
          </cell>
          <cell r="P657" t="str">
            <v/>
          </cell>
        </row>
        <row r="658">
          <cell r="H658">
            <v>3.1619999999999999</v>
          </cell>
          <cell r="I658" t="str">
            <v>MWVOL04O</v>
          </cell>
          <cell r="J658" t="str">
            <v>Streamline Industrial Plus (non-potable)</v>
          </cell>
          <cell r="M658" t="str">
            <v/>
          </cell>
          <cell r="O658" t="str">
            <v/>
          </cell>
          <cell r="P658" t="str">
            <v/>
          </cell>
        </row>
        <row r="659">
          <cell r="H659">
            <v>3.1629999999999998</v>
          </cell>
          <cell r="I659" t="str">
            <v>MWVOL05</v>
          </cell>
          <cell r="J659" t="str">
            <v>Non-potable water</v>
          </cell>
          <cell r="K659">
            <v>0.313</v>
          </cell>
          <cell r="L659">
            <v>0.32200000000000001</v>
          </cell>
          <cell r="M659">
            <v>2.8753993610223683E-2</v>
          </cell>
          <cell r="N659">
            <v>66997</v>
          </cell>
          <cell r="O659">
            <v>20970.061000000002</v>
          </cell>
          <cell r="P659">
            <v>21573.034</v>
          </cell>
          <cell r="T659">
            <v>14984670.852459</v>
          </cell>
        </row>
        <row r="660">
          <cell r="H660">
            <v>3.1640000000000001</v>
          </cell>
          <cell r="I660" t="str">
            <v>MWVOL05A</v>
          </cell>
          <cell r="J660" t="str">
            <v>Non-potable water - &gt;50 Ml</v>
          </cell>
          <cell r="M660" t="str">
            <v/>
          </cell>
          <cell r="O660" t="str">
            <v/>
          </cell>
          <cell r="P660" t="str">
            <v/>
          </cell>
        </row>
        <row r="661">
          <cell r="H661">
            <v>3.165</v>
          </cell>
          <cell r="I661" t="str">
            <v>MWVOL06</v>
          </cell>
          <cell r="J661" t="str">
            <v>Ship water</v>
          </cell>
          <cell r="K661">
            <v>1.913</v>
          </cell>
          <cell r="L661">
            <v>1.913</v>
          </cell>
          <cell r="M661">
            <v>0</v>
          </cell>
          <cell r="N661">
            <v>71292</v>
          </cell>
          <cell r="O661">
            <v>136381.59599999999</v>
          </cell>
          <cell r="P661">
            <v>136381.59599999999</v>
          </cell>
          <cell r="T661">
            <v>71291.899094097011</v>
          </cell>
        </row>
        <row r="662">
          <cell r="H662">
            <v>3.1659999999999999</v>
          </cell>
          <cell r="I662" t="str">
            <v>MWVOL07</v>
          </cell>
          <cell r="J662" t="str">
            <v>Ship water day rate</v>
          </cell>
          <cell r="M662" t="str">
            <v/>
          </cell>
          <cell r="O662" t="str">
            <v/>
          </cell>
          <cell r="P662" t="str">
            <v/>
          </cell>
        </row>
        <row r="663">
          <cell r="H663">
            <v>3.1669999999999998</v>
          </cell>
          <cell r="I663" t="str">
            <v>MWVOL08</v>
          </cell>
          <cell r="J663" t="str">
            <v>Ship water night rate</v>
          </cell>
          <cell r="M663" t="str">
            <v/>
          </cell>
          <cell r="O663" t="str">
            <v/>
          </cell>
          <cell r="P663" t="str">
            <v/>
          </cell>
        </row>
        <row r="664">
          <cell r="H664">
            <v>3.1680000000000001</v>
          </cell>
          <cell r="I664" t="str">
            <v>MWVOL09</v>
          </cell>
          <cell r="J664" t="str">
            <v>Hydrant supply</v>
          </cell>
          <cell r="M664" t="str">
            <v/>
          </cell>
          <cell r="O664" t="str">
            <v/>
          </cell>
          <cell r="P664" t="str">
            <v/>
          </cell>
        </row>
        <row r="665">
          <cell r="H665">
            <v>3.169</v>
          </cell>
          <cell r="I665" t="str">
            <v>MWVOL10</v>
          </cell>
          <cell r="J665" t="str">
            <v>Damp and Dust</v>
          </cell>
          <cell r="K665">
            <v>1.417</v>
          </cell>
          <cell r="L665">
            <v>1.417</v>
          </cell>
          <cell r="M665">
            <v>0</v>
          </cell>
          <cell r="N665">
            <v>5603</v>
          </cell>
          <cell r="O665">
            <v>7939.451</v>
          </cell>
          <cell r="P665">
            <v>7939.451</v>
          </cell>
          <cell r="T665">
            <v>5603.3075374901346</v>
          </cell>
        </row>
        <row r="666">
          <cell r="H666">
            <v>3.17</v>
          </cell>
          <cell r="I666" t="str">
            <v>MWVOL11</v>
          </cell>
          <cell r="J666" t="str">
            <v>Building Water</v>
          </cell>
          <cell r="M666" t="str">
            <v/>
          </cell>
          <cell r="O666" t="str">
            <v/>
          </cell>
          <cell r="P666" t="str">
            <v/>
          </cell>
        </row>
        <row r="667">
          <cell r="H667">
            <v>3.1709999999999998</v>
          </cell>
          <cell r="I667" t="str">
            <v>MWVOL12C</v>
          </cell>
          <cell r="J667" t="str">
            <v>Saffron Walden (domestic)</v>
          </cell>
          <cell r="M667" t="str">
            <v/>
          </cell>
          <cell r="O667" t="str">
            <v/>
          </cell>
          <cell r="P667" t="str">
            <v/>
          </cell>
        </row>
        <row r="668">
          <cell r="H668">
            <v>3.1720000000000002</v>
          </cell>
          <cell r="I668" t="str">
            <v>MWVOL12D</v>
          </cell>
          <cell r="J668" t="str">
            <v>Saffron Walden (commercial)</v>
          </cell>
          <cell r="M668" t="str">
            <v/>
          </cell>
          <cell r="O668" t="str">
            <v/>
          </cell>
          <cell r="P668" t="str">
            <v/>
          </cell>
        </row>
        <row r="669">
          <cell r="H669">
            <v>3.173</v>
          </cell>
          <cell r="I669" t="str">
            <v>MWVOL12F</v>
          </cell>
          <cell r="J669" t="str">
            <v>Low User (40)</v>
          </cell>
          <cell r="M669" t="str">
            <v/>
          </cell>
          <cell r="O669" t="str">
            <v/>
          </cell>
          <cell r="P669" t="str">
            <v/>
          </cell>
        </row>
        <row r="670">
          <cell r="H670">
            <v>3.1739999999999999</v>
          </cell>
          <cell r="I670" t="str">
            <v>MWVOL12G</v>
          </cell>
          <cell r="J670" t="str">
            <v>Low User (80)</v>
          </cell>
          <cell r="M670" t="str">
            <v/>
          </cell>
          <cell r="O670" t="str">
            <v/>
          </cell>
          <cell r="P670" t="str">
            <v/>
          </cell>
        </row>
        <row r="671">
          <cell r="H671">
            <v>3.1749999999999998</v>
          </cell>
          <cell r="I671" t="str">
            <v>MWVOL12J</v>
          </cell>
          <cell r="J671" t="str">
            <v>Croyden (domestic)</v>
          </cell>
          <cell r="M671" t="str">
            <v/>
          </cell>
          <cell r="O671" t="str">
            <v/>
          </cell>
          <cell r="P671" t="str">
            <v/>
          </cell>
        </row>
        <row r="672">
          <cell r="H672">
            <v>3.1760000000000002</v>
          </cell>
          <cell r="I672" t="str">
            <v>MWVOL12K</v>
          </cell>
          <cell r="J672" t="str">
            <v>Croyden (Commercial)</v>
          </cell>
          <cell r="M672" t="str">
            <v/>
          </cell>
          <cell r="O672" t="str">
            <v/>
          </cell>
          <cell r="P672" t="str">
            <v/>
          </cell>
        </row>
        <row r="673">
          <cell r="H673">
            <v>3.177</v>
          </cell>
          <cell r="I673" t="str">
            <v>MWVOL12M</v>
          </cell>
          <cell r="J673" t="str">
            <v>Inset (Rate A)</v>
          </cell>
          <cell r="M673" t="str">
            <v/>
          </cell>
          <cell r="O673" t="str">
            <v/>
          </cell>
          <cell r="P673" t="str">
            <v/>
          </cell>
        </row>
        <row r="674">
          <cell r="H674">
            <v>3.1779999999999999</v>
          </cell>
          <cell r="I674" t="str">
            <v>MWVOL12N</v>
          </cell>
          <cell r="J674" t="str">
            <v>Inset (Rate B)</v>
          </cell>
          <cell r="M674" t="str">
            <v/>
          </cell>
          <cell r="O674" t="str">
            <v/>
          </cell>
          <cell r="P674" t="str">
            <v/>
          </cell>
        </row>
        <row r="675">
          <cell r="H675">
            <v>3.1789999999999998</v>
          </cell>
          <cell r="I675" t="str">
            <v>MWVOL12O</v>
          </cell>
          <cell r="J675" t="str">
            <v>Annual Subscription Band 1</v>
          </cell>
          <cell r="M675" t="str">
            <v/>
          </cell>
          <cell r="O675" t="str">
            <v/>
          </cell>
          <cell r="P675" t="str">
            <v/>
          </cell>
        </row>
        <row r="676">
          <cell r="H676">
            <v>3.18</v>
          </cell>
          <cell r="I676" t="str">
            <v>MWVOL12P</v>
          </cell>
          <cell r="J676" t="str">
            <v>Annual Subscription Band 2</v>
          </cell>
          <cell r="M676" t="str">
            <v/>
          </cell>
          <cell r="O676" t="str">
            <v/>
          </cell>
          <cell r="P676" t="str">
            <v/>
          </cell>
        </row>
        <row r="677">
          <cell r="H677">
            <v>3.181</v>
          </cell>
          <cell r="I677" t="str">
            <v>MWVOL12Q</v>
          </cell>
          <cell r="J677" t="str">
            <v>Subscription Volumetric Charge</v>
          </cell>
          <cell r="M677" t="str">
            <v/>
          </cell>
          <cell r="O677" t="str">
            <v/>
          </cell>
          <cell r="P677" t="str">
            <v/>
          </cell>
        </row>
        <row r="678">
          <cell r="H678">
            <v>3.1819999999999999</v>
          </cell>
          <cell r="I678" t="str">
            <v>MWVOL17AA</v>
          </cell>
          <cell r="J678" t="str">
            <v>Peak 30 Ml reserved capacity (50mm meter)</v>
          </cell>
          <cell r="M678" t="str">
            <v/>
          </cell>
          <cell r="O678" t="str">
            <v/>
          </cell>
          <cell r="P678" t="str">
            <v/>
          </cell>
        </row>
        <row r="679">
          <cell r="H679">
            <v>3.1829999999999998</v>
          </cell>
          <cell r="I679" t="str">
            <v>MWVOL17AB</v>
          </cell>
          <cell r="J679" t="str">
            <v>Off peak 30 Ml reserved capacity (50mm meter)</v>
          </cell>
          <cell r="M679" t="str">
            <v/>
          </cell>
          <cell r="O679" t="str">
            <v/>
          </cell>
          <cell r="P679" t="str">
            <v/>
          </cell>
        </row>
        <row r="680">
          <cell r="H680">
            <v>3.1840000000000002</v>
          </cell>
          <cell r="I680" t="str">
            <v>MWVOL17BA</v>
          </cell>
          <cell r="J680" t="str">
            <v>Peak 50 Ml reserved capacity (80mm meter)</v>
          </cell>
          <cell r="M680" t="str">
            <v/>
          </cell>
          <cell r="O680" t="str">
            <v/>
          </cell>
          <cell r="P680" t="str">
            <v/>
          </cell>
        </row>
        <row r="681">
          <cell r="H681">
            <v>3.1850000000000001</v>
          </cell>
          <cell r="I681" t="str">
            <v>MWVOL17BB</v>
          </cell>
          <cell r="J681" t="str">
            <v>Off peak 50 Ml reserved capacity (80mm meter)</v>
          </cell>
          <cell r="M681" t="str">
            <v/>
          </cell>
          <cell r="O681" t="str">
            <v/>
          </cell>
          <cell r="P681" t="str">
            <v/>
          </cell>
        </row>
        <row r="682">
          <cell r="H682">
            <v>3.1859999999999999</v>
          </cell>
          <cell r="I682" t="str">
            <v>MWVOL17CA</v>
          </cell>
          <cell r="J682" t="str">
            <v>Peak 80 Ml reserved capacity (80mm meter)</v>
          </cell>
          <cell r="M682" t="str">
            <v/>
          </cell>
          <cell r="O682" t="str">
            <v/>
          </cell>
          <cell r="P682" t="str">
            <v/>
          </cell>
        </row>
        <row r="683">
          <cell r="H683">
            <v>3.1869999999999998</v>
          </cell>
          <cell r="I683" t="str">
            <v>MWVOL17CB</v>
          </cell>
          <cell r="J683" t="str">
            <v>Off peak 80 Ml reserved capacity (80mm meter)</v>
          </cell>
          <cell r="M683" t="str">
            <v/>
          </cell>
          <cell r="O683" t="str">
            <v/>
          </cell>
          <cell r="P683" t="str">
            <v/>
          </cell>
        </row>
        <row r="684">
          <cell r="H684">
            <v>3.1880000000000002</v>
          </cell>
          <cell r="I684" t="str">
            <v>MWVOL17DA</v>
          </cell>
          <cell r="J684" t="str">
            <v>Peak 50 Ml reserved capacity (100mm meter)</v>
          </cell>
          <cell r="M684" t="str">
            <v/>
          </cell>
          <cell r="O684" t="str">
            <v/>
          </cell>
          <cell r="P684" t="str">
            <v/>
          </cell>
        </row>
        <row r="685">
          <cell r="H685">
            <v>3.1890000000000001</v>
          </cell>
          <cell r="I685" t="str">
            <v>MWVOL17DB</v>
          </cell>
          <cell r="J685" t="str">
            <v>Off peak 50 Ml reserved capacity (100mm meter)</v>
          </cell>
          <cell r="M685" t="str">
            <v/>
          </cell>
          <cell r="O685" t="str">
            <v/>
          </cell>
          <cell r="P685" t="str">
            <v/>
          </cell>
        </row>
        <row r="686">
          <cell r="H686">
            <v>3.19</v>
          </cell>
          <cell r="I686" t="str">
            <v>MWVOL17EA</v>
          </cell>
          <cell r="J686" t="str">
            <v>Peak 100 Ml reserved capacity (100mm meter)</v>
          </cell>
          <cell r="M686" t="str">
            <v/>
          </cell>
          <cell r="O686" t="str">
            <v/>
          </cell>
          <cell r="P686" t="str">
            <v/>
          </cell>
        </row>
        <row r="687">
          <cell r="H687">
            <v>3.1909999999999998</v>
          </cell>
          <cell r="I687" t="str">
            <v>MWVOL17EB</v>
          </cell>
          <cell r="J687" t="str">
            <v>Off peak 100 Ml reserved capacity (100mm meter)</v>
          </cell>
          <cell r="M687" t="str">
            <v/>
          </cell>
          <cell r="O687" t="str">
            <v/>
          </cell>
          <cell r="P687" t="str">
            <v/>
          </cell>
        </row>
        <row r="688">
          <cell r="H688">
            <v>3.1920000000000002</v>
          </cell>
          <cell r="I688" t="str">
            <v>MWVOL17FA</v>
          </cell>
          <cell r="J688" t="str">
            <v>Peak 130 Ml reserved capacity (100mm meter)</v>
          </cell>
          <cell r="M688" t="str">
            <v/>
          </cell>
          <cell r="O688" t="str">
            <v/>
          </cell>
          <cell r="P688" t="str">
            <v/>
          </cell>
        </row>
        <row r="689">
          <cell r="H689">
            <v>3.1930000000000001</v>
          </cell>
          <cell r="I689" t="str">
            <v>MWVOL17FB</v>
          </cell>
          <cell r="J689" t="str">
            <v>Off peak 130 Ml reserved capacity (100mm meter)</v>
          </cell>
          <cell r="M689" t="str">
            <v/>
          </cell>
          <cell r="O689" t="str">
            <v/>
          </cell>
          <cell r="P689" t="str">
            <v/>
          </cell>
        </row>
        <row r="690">
          <cell r="H690">
            <v>3.194</v>
          </cell>
          <cell r="I690" t="str">
            <v>MWVOL18A</v>
          </cell>
          <cell r="J690" t="str">
            <v>Interruptible &lt; 20 Ml</v>
          </cell>
          <cell r="M690" t="str">
            <v/>
          </cell>
          <cell r="O690" t="str">
            <v/>
          </cell>
          <cell r="P690" t="str">
            <v/>
          </cell>
        </row>
        <row r="691">
          <cell r="H691">
            <v>3.1949999999999998</v>
          </cell>
          <cell r="I691" t="str">
            <v>MWVOL18B</v>
          </cell>
          <cell r="J691" t="str">
            <v>Interruptible &gt; 20 Ml</v>
          </cell>
          <cell r="M691" t="str">
            <v/>
          </cell>
          <cell r="O691" t="str">
            <v/>
          </cell>
          <cell r="P691" t="str">
            <v/>
          </cell>
        </row>
        <row r="692">
          <cell r="H692">
            <v>3.1960000000000002</v>
          </cell>
          <cell r="I692" t="str">
            <v>MWVOL19A</v>
          </cell>
          <cell r="J692" t="str">
            <v>Reserved capacity 20-54 Ml (Peak)</v>
          </cell>
          <cell r="M692" t="str">
            <v/>
          </cell>
          <cell r="O692" t="str">
            <v/>
          </cell>
          <cell r="P692" t="str">
            <v/>
          </cell>
        </row>
        <row r="693">
          <cell r="H693">
            <v>3.1970000000000001</v>
          </cell>
          <cell r="I693" t="str">
            <v>MWVOL19B</v>
          </cell>
          <cell r="J693" t="str">
            <v>Reserved capacity 20-54 Ml (Off Peak)</v>
          </cell>
          <cell r="M693" t="str">
            <v/>
          </cell>
          <cell r="O693" t="str">
            <v/>
          </cell>
          <cell r="P693" t="str">
            <v/>
          </cell>
        </row>
        <row r="694">
          <cell r="H694">
            <v>3.198</v>
          </cell>
          <cell r="I694" t="str">
            <v>MWVOL19C</v>
          </cell>
          <cell r="J694" t="str">
            <v>Reserved capacity 20-54 Ml Premium (Peak)</v>
          </cell>
          <cell r="M694" t="str">
            <v/>
          </cell>
          <cell r="O694" t="str">
            <v/>
          </cell>
          <cell r="P694" t="str">
            <v/>
          </cell>
        </row>
        <row r="695">
          <cell r="H695">
            <v>3.1989999999999998</v>
          </cell>
          <cell r="I695" t="str">
            <v>MWVOL19D</v>
          </cell>
          <cell r="J695" t="str">
            <v>Reserved capacity 20-54 Ml Premium (Off peak)</v>
          </cell>
          <cell r="M695" t="str">
            <v/>
          </cell>
          <cell r="O695" t="str">
            <v/>
          </cell>
          <cell r="P695" t="str">
            <v/>
          </cell>
        </row>
        <row r="696">
          <cell r="H696">
            <v>3.2</v>
          </cell>
          <cell r="I696" t="str">
            <v>MWVOL19E</v>
          </cell>
          <cell r="J696" t="str">
            <v>Reserved capacity 54-108 Ml (Peak)</v>
          </cell>
          <cell r="M696" t="str">
            <v/>
          </cell>
          <cell r="O696" t="str">
            <v/>
          </cell>
          <cell r="P696" t="str">
            <v/>
          </cell>
        </row>
        <row r="697">
          <cell r="H697">
            <v>3.2010000000000001</v>
          </cell>
          <cell r="I697" t="str">
            <v>MWVOL19F</v>
          </cell>
          <cell r="J697" t="str">
            <v>Reserved capacity 54-108 Ml (Off Peak)</v>
          </cell>
          <cell r="M697" t="str">
            <v/>
          </cell>
          <cell r="O697" t="str">
            <v/>
          </cell>
          <cell r="P697" t="str">
            <v/>
          </cell>
        </row>
        <row r="698">
          <cell r="H698">
            <v>3.202</v>
          </cell>
          <cell r="I698" t="str">
            <v>MWVOL19G</v>
          </cell>
          <cell r="J698" t="str">
            <v>Reserved capacity 54-108 Ml Premium (Peak)</v>
          </cell>
          <cell r="M698" t="str">
            <v/>
          </cell>
          <cell r="O698" t="str">
            <v/>
          </cell>
          <cell r="P698" t="str">
            <v/>
          </cell>
        </row>
        <row r="699">
          <cell r="H699">
            <v>3.2029999999999998</v>
          </cell>
          <cell r="I699" t="str">
            <v>MWVOL19H</v>
          </cell>
          <cell r="J699" t="str">
            <v>Reserved capacity 54-108 Ml Premium (Off Peak)</v>
          </cell>
          <cell r="M699" t="str">
            <v/>
          </cell>
          <cell r="O699" t="str">
            <v/>
          </cell>
          <cell r="P699" t="str">
            <v/>
          </cell>
        </row>
        <row r="700">
          <cell r="H700">
            <v>3.2040000000000002</v>
          </cell>
          <cell r="I700" t="str">
            <v>MWVOL19I</v>
          </cell>
          <cell r="J700" t="str">
            <v>Reserved capacity 108-150 Ml (Peak)</v>
          </cell>
          <cell r="M700" t="str">
            <v/>
          </cell>
          <cell r="O700" t="str">
            <v/>
          </cell>
          <cell r="P700" t="str">
            <v/>
          </cell>
        </row>
        <row r="701">
          <cell r="H701">
            <v>3.2050000000000001</v>
          </cell>
          <cell r="I701" t="str">
            <v>MWVOL19J</v>
          </cell>
          <cell r="J701" t="str">
            <v>Reserved capacity 108-150Ml (Off Peak)</v>
          </cell>
          <cell r="M701" t="str">
            <v/>
          </cell>
          <cell r="O701" t="str">
            <v/>
          </cell>
          <cell r="P701" t="str">
            <v/>
          </cell>
        </row>
        <row r="702">
          <cell r="H702">
            <v>3.206</v>
          </cell>
          <cell r="I702" t="str">
            <v>MWVOL19K</v>
          </cell>
          <cell r="J702" t="str">
            <v>Reserved capacity 108-150 Ml Premium (Peak)</v>
          </cell>
          <cell r="M702" t="str">
            <v/>
          </cell>
          <cell r="O702" t="str">
            <v/>
          </cell>
          <cell r="P702" t="str">
            <v/>
          </cell>
        </row>
        <row r="703">
          <cell r="H703">
            <v>3.2069999999999999</v>
          </cell>
          <cell r="I703" t="str">
            <v>MWVOL19L</v>
          </cell>
          <cell r="J703" t="str">
            <v>Reserved capacity 108-150 Ml Premium (Off Peak)</v>
          </cell>
          <cell r="M703" t="str">
            <v/>
          </cell>
          <cell r="O703" t="str">
            <v/>
          </cell>
          <cell r="P703" t="str">
            <v/>
          </cell>
        </row>
        <row r="705">
          <cell r="F705" t="str">
            <v>ABATED</v>
          </cell>
        </row>
        <row r="707">
          <cell r="F707" t="str">
            <v>OTHER</v>
          </cell>
        </row>
        <row r="710">
          <cell r="D710">
            <v>3.2080000000000002</v>
          </cell>
          <cell r="E710" t="str">
            <v>Minimum Charges</v>
          </cell>
        </row>
        <row r="712">
          <cell r="H712">
            <v>3.2090000000000001</v>
          </cell>
          <cell r="I712" t="str">
            <v>MWMIN04</v>
          </cell>
          <cell r="J712" t="str">
            <v>20/22 mm (0.75")</v>
          </cell>
          <cell r="M712" t="str">
            <v/>
          </cell>
          <cell r="O712" t="str">
            <v/>
          </cell>
          <cell r="P712" t="str">
            <v/>
          </cell>
        </row>
        <row r="713">
          <cell r="H713">
            <v>3.21</v>
          </cell>
          <cell r="I713" t="str">
            <v>MWMIN05</v>
          </cell>
          <cell r="J713" t="str">
            <v>25/28 mm (1")</v>
          </cell>
          <cell r="M713" t="str">
            <v/>
          </cell>
          <cell r="O713" t="str">
            <v/>
          </cell>
          <cell r="P713" t="str">
            <v/>
          </cell>
        </row>
        <row r="714">
          <cell r="H714">
            <v>3.2109999999999999</v>
          </cell>
          <cell r="I714" t="str">
            <v>MWMIN07</v>
          </cell>
          <cell r="J714" t="str">
            <v>30/32/35mm (1.25")</v>
          </cell>
          <cell r="M714" t="str">
            <v/>
          </cell>
          <cell r="O714" t="str">
            <v/>
          </cell>
          <cell r="P714" t="str">
            <v/>
          </cell>
        </row>
        <row r="715">
          <cell r="H715">
            <v>3.2120000000000002</v>
          </cell>
          <cell r="I715" t="str">
            <v>MWMIN09</v>
          </cell>
          <cell r="J715" t="str">
            <v>40/42mm (1.5")</v>
          </cell>
          <cell r="M715" t="str">
            <v/>
          </cell>
          <cell r="O715" t="str">
            <v/>
          </cell>
          <cell r="P715" t="str">
            <v/>
          </cell>
        </row>
        <row r="716">
          <cell r="H716">
            <v>3.2130000000000001</v>
          </cell>
          <cell r="I716" t="str">
            <v>MWMIN10</v>
          </cell>
          <cell r="J716" t="str">
            <v>50/54 mm (2")</v>
          </cell>
          <cell r="M716" t="str">
            <v/>
          </cell>
          <cell r="O716" t="str">
            <v/>
          </cell>
          <cell r="P716" t="str">
            <v/>
          </cell>
        </row>
        <row r="717">
          <cell r="H717">
            <v>3.214</v>
          </cell>
          <cell r="I717" t="str">
            <v>MWMIN13</v>
          </cell>
          <cell r="J717" t="str">
            <v>75/80 mm (3")</v>
          </cell>
          <cell r="M717" t="str">
            <v/>
          </cell>
          <cell r="O717" t="str">
            <v/>
          </cell>
          <cell r="P717" t="str">
            <v/>
          </cell>
        </row>
        <row r="718">
          <cell r="H718">
            <v>3.2149999999999999</v>
          </cell>
          <cell r="I718" t="str">
            <v>MWMIN14</v>
          </cell>
          <cell r="J718" t="str">
            <v>100 mm (4")</v>
          </cell>
          <cell r="M718" t="str">
            <v/>
          </cell>
          <cell r="O718" t="str">
            <v/>
          </cell>
          <cell r="P718" t="str">
            <v/>
          </cell>
        </row>
        <row r="719">
          <cell r="H719">
            <v>3.2160000000000002</v>
          </cell>
          <cell r="I719" t="str">
            <v>MWMIN18</v>
          </cell>
          <cell r="J719" t="str">
            <v>150 mm (6")</v>
          </cell>
          <cell r="M719" t="str">
            <v/>
          </cell>
          <cell r="O719" t="str">
            <v/>
          </cell>
          <cell r="P719" t="str">
            <v/>
          </cell>
        </row>
        <row r="720">
          <cell r="H720">
            <v>3.2170000000000001</v>
          </cell>
          <cell r="I720" t="str">
            <v>MWMIN20</v>
          </cell>
          <cell r="J720" t="str">
            <v>200 mm (8")</v>
          </cell>
          <cell r="M720" t="str">
            <v/>
          </cell>
          <cell r="O720" t="str">
            <v/>
          </cell>
          <cell r="P720" t="str">
            <v/>
          </cell>
        </row>
        <row r="721">
          <cell r="H721">
            <v>3.218</v>
          </cell>
          <cell r="I721" t="str">
            <v>MWMIN22</v>
          </cell>
          <cell r="J721" t="str">
            <v>250 mm (10")</v>
          </cell>
          <cell r="M721" t="str">
            <v/>
          </cell>
          <cell r="O721" t="str">
            <v/>
          </cell>
          <cell r="P721" t="str">
            <v/>
          </cell>
        </row>
        <row r="722">
          <cell r="H722">
            <v>3.2189999999999999</v>
          </cell>
          <cell r="I722" t="str">
            <v>MWMIN24</v>
          </cell>
          <cell r="J722" t="str">
            <v>300 mm (12")</v>
          </cell>
          <cell r="M722" t="str">
            <v/>
          </cell>
          <cell r="O722" t="str">
            <v/>
          </cell>
          <cell r="P722" t="str">
            <v/>
          </cell>
        </row>
        <row r="723">
          <cell r="H723">
            <v>3.22</v>
          </cell>
          <cell r="I723" t="str">
            <v>MWMIN35</v>
          </cell>
          <cell r="J723" t="str">
            <v>Low User (40)</v>
          </cell>
          <cell r="M723" t="str">
            <v/>
          </cell>
          <cell r="O723" t="str">
            <v/>
          </cell>
          <cell r="P723" t="str">
            <v/>
          </cell>
        </row>
        <row r="724">
          <cell r="H724">
            <v>3.2210000000000001</v>
          </cell>
          <cell r="I724" t="str">
            <v>MWMIN36</v>
          </cell>
          <cell r="J724" t="str">
            <v>Low User (80)</v>
          </cell>
          <cell r="M724" t="str">
            <v/>
          </cell>
          <cell r="O724" t="str">
            <v/>
          </cell>
          <cell r="P724" t="str">
            <v/>
          </cell>
        </row>
        <row r="726">
          <cell r="D726">
            <v>3.222</v>
          </cell>
          <cell r="E726" t="str">
            <v>Fixed Charges</v>
          </cell>
        </row>
        <row r="729">
          <cell r="D729">
            <v>3.2229999999999999</v>
          </cell>
          <cell r="E729" t="str">
            <v>Vulnerable Group Tariff</v>
          </cell>
        </row>
        <row r="731">
          <cell r="H731">
            <v>3.2240000000000002</v>
          </cell>
          <cell r="I731" t="str">
            <v>MWVGT01</v>
          </cell>
          <cell r="J731" t="str">
            <v>General</v>
          </cell>
          <cell r="K731">
            <v>133</v>
          </cell>
          <cell r="L731">
            <v>133</v>
          </cell>
          <cell r="M731">
            <v>0</v>
          </cell>
          <cell r="N731">
            <v>1236</v>
          </cell>
          <cell r="O731">
            <v>164388</v>
          </cell>
          <cell r="P731">
            <v>164388</v>
          </cell>
          <cell r="S731">
            <v>842</v>
          </cell>
        </row>
        <row r="733">
          <cell r="D733">
            <v>3.2250000000000001</v>
          </cell>
          <cell r="E733" t="str">
            <v>Discounts</v>
          </cell>
          <cell r="S733" t="str">
            <v>Raw numbers</v>
          </cell>
        </row>
        <row r="734">
          <cell r="S734" t="str">
            <v>Banner</v>
          </cell>
          <cell r="T734" t="str">
            <v>ICL</v>
          </cell>
        </row>
        <row r="735">
          <cell r="H735">
            <v>3.226</v>
          </cell>
          <cell r="I735" t="str">
            <v>MWDIS01</v>
          </cell>
          <cell r="J735" t="str">
            <v>Direct Debit</v>
          </cell>
          <cell r="K735">
            <v>-2.5</v>
          </cell>
          <cell r="L735">
            <v>-2.5</v>
          </cell>
          <cell r="M735">
            <v>0</v>
          </cell>
          <cell r="N735">
            <v>282785</v>
          </cell>
          <cell r="O735">
            <v>-706962.5</v>
          </cell>
          <cell r="P735">
            <v>-706962.5</v>
          </cell>
          <cell r="S735">
            <v>282785</v>
          </cell>
        </row>
        <row r="736">
          <cell r="H736">
            <v>3.2269999999999999</v>
          </cell>
          <cell r="I736" t="str">
            <v>MWDIS02</v>
          </cell>
          <cell r="J736" t="str">
            <v>Single Bill</v>
          </cell>
          <cell r="M736" t="str">
            <v/>
          </cell>
          <cell r="O736" t="str">
            <v/>
          </cell>
          <cell r="P736" t="str">
            <v/>
          </cell>
        </row>
        <row r="738">
          <cell r="D738">
            <v>3.2280000000000002</v>
          </cell>
          <cell r="E738" t="str">
            <v>Other Charges</v>
          </cell>
        </row>
        <row r="739">
          <cell r="L739">
            <v>133</v>
          </cell>
          <cell r="M739" t="str">
            <v/>
          </cell>
          <cell r="N739">
            <v>402</v>
          </cell>
          <cell r="O739" t="str">
            <v/>
          </cell>
          <cell r="P739">
            <v>53466</v>
          </cell>
        </row>
        <row r="740">
          <cell r="K740">
            <v>22</v>
          </cell>
          <cell r="M740">
            <v>-1</v>
          </cell>
          <cell r="N740">
            <v>402</v>
          </cell>
          <cell r="O740">
            <v>8844</v>
          </cell>
          <cell r="P740" t="str">
            <v/>
          </cell>
        </row>
        <row r="741">
          <cell r="K741">
            <v>0.95499999999999996</v>
          </cell>
          <cell r="M741">
            <v>-1</v>
          </cell>
          <cell r="N741">
            <v>92742</v>
          </cell>
          <cell r="O741">
            <v>88568.61</v>
          </cell>
          <cell r="P741" t="str">
            <v/>
          </cell>
        </row>
        <row r="742">
          <cell r="M742" t="str">
            <v/>
          </cell>
          <cell r="O742" t="str">
            <v/>
          </cell>
          <cell r="P742" t="str">
            <v/>
          </cell>
        </row>
        <row r="743">
          <cell r="L743">
            <v>133</v>
          </cell>
          <cell r="M743" t="str">
            <v/>
          </cell>
          <cell r="N743">
            <v>104</v>
          </cell>
          <cell r="O743" t="str">
            <v/>
          </cell>
          <cell r="P743">
            <v>13832</v>
          </cell>
        </row>
        <row r="744">
          <cell r="K744">
            <v>22</v>
          </cell>
          <cell r="M744">
            <v>-1</v>
          </cell>
          <cell r="N744">
            <v>104</v>
          </cell>
          <cell r="O744">
            <v>2288</v>
          </cell>
          <cell r="P744" t="str">
            <v/>
          </cell>
        </row>
        <row r="745">
          <cell r="K745">
            <v>0.95499999999999996</v>
          </cell>
          <cell r="M745">
            <v>-1</v>
          </cell>
          <cell r="N745">
            <v>21944</v>
          </cell>
          <cell r="O745">
            <v>20956.52</v>
          </cell>
          <cell r="P745" t="str">
            <v/>
          </cell>
        </row>
        <row r="746">
          <cell r="M746" t="str">
            <v/>
          </cell>
          <cell r="O746" t="str">
            <v/>
          </cell>
          <cell r="P746" t="str">
            <v/>
          </cell>
        </row>
        <row r="747">
          <cell r="M747" t="str">
            <v/>
          </cell>
          <cell r="O747" t="str">
            <v/>
          </cell>
          <cell r="P747" t="str">
            <v/>
          </cell>
        </row>
        <row r="748">
          <cell r="M748" t="str">
            <v/>
          </cell>
          <cell r="O748" t="str">
            <v/>
          </cell>
          <cell r="P748" t="str">
            <v/>
          </cell>
        </row>
        <row r="749">
          <cell r="M749" t="str">
            <v/>
          </cell>
          <cell r="O749" t="str">
            <v/>
          </cell>
          <cell r="P749" t="str">
            <v/>
          </cell>
        </row>
        <row r="750">
          <cell r="M750" t="str">
            <v/>
          </cell>
          <cell r="O750" t="str">
            <v/>
          </cell>
          <cell r="P750" t="str">
            <v/>
          </cell>
        </row>
        <row r="751">
          <cell r="M751" t="str">
            <v/>
          </cell>
          <cell r="O751" t="str">
            <v/>
          </cell>
          <cell r="P751" t="str">
            <v/>
          </cell>
        </row>
        <row r="752">
          <cell r="M752" t="str">
            <v/>
          </cell>
          <cell r="O752" t="str">
            <v/>
          </cell>
          <cell r="P752" t="str">
            <v/>
          </cell>
        </row>
        <row r="753">
          <cell r="M753" t="str">
            <v/>
          </cell>
          <cell r="O753" t="str">
            <v/>
          </cell>
          <cell r="P753" t="str">
            <v/>
          </cell>
        </row>
        <row r="754">
          <cell r="M754" t="str">
            <v/>
          </cell>
          <cell r="O754" t="str">
            <v/>
          </cell>
          <cell r="P754" t="str">
            <v/>
          </cell>
        </row>
        <row r="755">
          <cell r="M755" t="str">
            <v/>
          </cell>
          <cell r="O755" t="str">
            <v/>
          </cell>
          <cell r="P755" t="str">
            <v/>
          </cell>
        </row>
        <row r="756">
          <cell r="M756" t="str">
            <v/>
          </cell>
          <cell r="O756" t="str">
            <v/>
          </cell>
          <cell r="P756" t="str">
            <v/>
          </cell>
        </row>
        <row r="757">
          <cell r="M757" t="str">
            <v/>
          </cell>
          <cell r="O757" t="str">
            <v/>
          </cell>
          <cell r="P757" t="str">
            <v/>
          </cell>
        </row>
        <row r="758">
          <cell r="M758" t="str">
            <v/>
          </cell>
          <cell r="O758" t="str">
            <v/>
          </cell>
          <cell r="P758" t="str">
            <v/>
          </cell>
        </row>
        <row r="759">
          <cell r="M759" t="str">
            <v/>
          </cell>
          <cell r="O759" t="str">
            <v/>
          </cell>
          <cell r="P759" t="str">
            <v/>
          </cell>
        </row>
        <row r="760">
          <cell r="M760" t="str">
            <v/>
          </cell>
          <cell r="O760" t="str">
            <v/>
          </cell>
          <cell r="P760" t="str">
            <v/>
          </cell>
        </row>
        <row r="761">
          <cell r="M761" t="str">
            <v/>
          </cell>
          <cell r="O761" t="str">
            <v/>
          </cell>
          <cell r="P761" t="str">
            <v/>
          </cell>
        </row>
        <row r="762">
          <cell r="M762" t="str">
            <v/>
          </cell>
          <cell r="O762" t="str">
            <v/>
          </cell>
          <cell r="P762" t="str">
            <v/>
          </cell>
        </row>
        <row r="763">
          <cell r="M763" t="str">
            <v/>
          </cell>
          <cell r="O763" t="str">
            <v/>
          </cell>
          <cell r="P763" t="str">
            <v/>
          </cell>
        </row>
        <row r="764">
          <cell r="M764" t="str">
            <v/>
          </cell>
          <cell r="O764" t="str">
            <v/>
          </cell>
          <cell r="P764" t="str">
            <v/>
          </cell>
        </row>
        <row r="765">
          <cell r="M765" t="str">
            <v/>
          </cell>
          <cell r="O765" t="str">
            <v/>
          </cell>
          <cell r="P765" t="str">
            <v/>
          </cell>
        </row>
        <row r="766">
          <cell r="M766" t="str">
            <v/>
          </cell>
          <cell r="O766" t="str">
            <v/>
          </cell>
          <cell r="P766" t="str">
            <v/>
          </cell>
        </row>
        <row r="767">
          <cell r="M767" t="str">
            <v/>
          </cell>
          <cell r="O767" t="str">
            <v/>
          </cell>
          <cell r="P767" t="str">
            <v/>
          </cell>
        </row>
        <row r="768">
          <cell r="M768" t="str">
            <v/>
          </cell>
          <cell r="O768" t="str">
            <v/>
          </cell>
          <cell r="P768" t="str">
            <v/>
          </cell>
        </row>
        <row r="769">
          <cell r="M769" t="str">
            <v/>
          </cell>
          <cell r="O769" t="str">
            <v/>
          </cell>
          <cell r="P769" t="str">
            <v/>
          </cell>
        </row>
        <row r="770">
          <cell r="M770" t="str">
            <v/>
          </cell>
          <cell r="O770" t="str">
            <v/>
          </cell>
          <cell r="P770" t="str">
            <v/>
          </cell>
        </row>
        <row r="771">
          <cell r="M771" t="str">
            <v/>
          </cell>
          <cell r="O771" t="str">
            <v/>
          </cell>
          <cell r="P771" t="str">
            <v/>
          </cell>
        </row>
        <row r="772">
          <cell r="M772" t="str">
            <v/>
          </cell>
          <cell r="O772" t="str">
            <v/>
          </cell>
          <cell r="P772" t="str">
            <v/>
          </cell>
        </row>
        <row r="773">
          <cell r="M773" t="str">
            <v/>
          </cell>
          <cell r="O773" t="str">
            <v/>
          </cell>
          <cell r="P773" t="str">
            <v/>
          </cell>
        </row>
        <row r="774">
          <cell r="M774" t="str">
            <v/>
          </cell>
          <cell r="O774" t="str">
            <v/>
          </cell>
          <cell r="P774" t="str">
            <v/>
          </cell>
        </row>
        <row r="775">
          <cell r="M775" t="str">
            <v/>
          </cell>
          <cell r="O775" t="str">
            <v/>
          </cell>
          <cell r="P775" t="str">
            <v/>
          </cell>
        </row>
        <row r="776">
          <cell r="M776" t="str">
            <v/>
          </cell>
          <cell r="O776" t="str">
            <v/>
          </cell>
          <cell r="P776" t="str">
            <v/>
          </cell>
        </row>
        <row r="779">
          <cell r="J779" t="str">
            <v>TOTALS</v>
          </cell>
          <cell r="K779" t="str">
            <v>-</v>
          </cell>
          <cell r="L779" t="str">
            <v>-</v>
          </cell>
          <cell r="M779" t="str">
            <v>-</v>
          </cell>
          <cell r="N779" t="str">
            <v>-</v>
          </cell>
          <cell r="O779">
            <v>159447960.234</v>
          </cell>
          <cell r="P779">
            <v>159388845.07699999</v>
          </cell>
        </row>
        <row r="781">
          <cell r="J781" t="str">
            <v>RATIO OF WEIGHTING YEAR REVENUES</v>
          </cell>
        </row>
        <row r="783">
          <cell r="J783" t="str">
            <v>Bt(1)/Bt-1(1) = V / IV =</v>
          </cell>
          <cell r="N783">
            <v>0.99962925109287537</v>
          </cell>
        </row>
        <row r="786">
          <cell r="B786">
            <v>4</v>
          </cell>
          <cell r="C786" t="str">
            <v>Measured Sewerage</v>
          </cell>
        </row>
        <row r="787">
          <cell r="G787" t="str">
            <v>Standing Charges</v>
          </cell>
          <cell r="K787" t="str">
            <v>Charges(£.p)</v>
          </cell>
          <cell r="N787" t="str">
            <v>Charge</v>
          </cell>
          <cell r="O787" t="str">
            <v>Weighting Year Revenue</v>
          </cell>
        </row>
        <row r="788">
          <cell r="K788" t="str">
            <v>prior</v>
          </cell>
          <cell r="L788" t="str">
            <v>charging</v>
          </cell>
          <cell r="N788" t="str">
            <v>Multiplier</v>
          </cell>
          <cell r="O788" t="str">
            <v>prior</v>
          </cell>
          <cell r="P788" t="str">
            <v>charging</v>
          </cell>
        </row>
        <row r="789">
          <cell r="K789" t="str">
            <v>year</v>
          </cell>
          <cell r="L789" t="str">
            <v>year</v>
          </cell>
          <cell r="O789" t="str">
            <v>year</v>
          </cell>
          <cell r="P789" t="str">
            <v>year</v>
          </cell>
        </row>
        <row r="790">
          <cell r="I790" t="str">
            <v>Line</v>
          </cell>
          <cell r="J790" t="str">
            <v>Description</v>
          </cell>
          <cell r="K790" t="str">
            <v>2004-05</v>
          </cell>
          <cell r="L790" t="str">
            <v>2005-06</v>
          </cell>
          <cell r="M790" t="str">
            <v>% Change</v>
          </cell>
          <cell r="N790" t="str">
            <v>2003-04</v>
          </cell>
          <cell r="O790" t="str">
            <v>2004-05</v>
          </cell>
          <cell r="P790" t="str">
            <v>2005-06</v>
          </cell>
        </row>
        <row r="801">
          <cell r="F801" t="str">
            <v>FULL DRAINAGE - COMMERCIAL</v>
          </cell>
        </row>
        <row r="802">
          <cell r="H802">
            <v>4.0069999999999997</v>
          </cell>
          <cell r="I802" t="str">
            <v>MSSC01</v>
          </cell>
          <cell r="J802" t="str">
            <v>12/15 mm (0.5")</v>
          </cell>
          <cell r="K802">
            <v>67</v>
          </cell>
          <cell r="L802">
            <v>74</v>
          </cell>
          <cell r="M802">
            <v>0.10447761194029859</v>
          </cell>
          <cell r="N802">
            <v>2821</v>
          </cell>
          <cell r="O802">
            <v>189007</v>
          </cell>
          <cell r="P802">
            <v>208754</v>
          </cell>
          <cell r="Q802" t="str">
            <v>SCF</v>
          </cell>
          <cell r="R802">
            <v>15</v>
          </cell>
          <cell r="S802">
            <v>2750</v>
          </cell>
        </row>
        <row r="803">
          <cell r="H803">
            <v>4.008</v>
          </cell>
          <cell r="I803" t="str">
            <v>MSSC02</v>
          </cell>
          <cell r="J803" t="str">
            <v>12/15&amp;20/22 mm (0.5 &amp; 0.75")</v>
          </cell>
          <cell r="M803" t="str">
            <v/>
          </cell>
          <cell r="O803" t="str">
            <v/>
          </cell>
          <cell r="P803" t="str">
            <v/>
          </cell>
        </row>
        <row r="804">
          <cell r="H804">
            <v>4.0090000000000003</v>
          </cell>
          <cell r="I804" t="str">
            <v>MSSC02A</v>
          </cell>
          <cell r="J804" t="str">
            <v>Surface &amp; highway drainage - domestic only</v>
          </cell>
          <cell r="M804" t="str">
            <v/>
          </cell>
          <cell r="O804" t="str">
            <v/>
          </cell>
          <cell r="P804" t="str">
            <v/>
          </cell>
        </row>
        <row r="805">
          <cell r="H805">
            <v>4.01</v>
          </cell>
          <cell r="I805" t="str">
            <v>MSSC02B</v>
          </cell>
          <cell r="J805" t="str">
            <v>Highway drainage only - domestic only</v>
          </cell>
          <cell r="M805" t="str">
            <v/>
          </cell>
          <cell r="O805" t="str">
            <v/>
          </cell>
          <cell r="P805" t="str">
            <v/>
          </cell>
        </row>
        <row r="806">
          <cell r="H806">
            <v>4.0110000000000001</v>
          </cell>
          <cell r="I806" t="str">
            <v>MSSC03</v>
          </cell>
          <cell r="J806" t="str">
            <v>20/22 mm (0.75")</v>
          </cell>
          <cell r="K806">
            <v>187</v>
          </cell>
          <cell r="L806">
            <v>206</v>
          </cell>
          <cell r="M806">
            <v>0.10160427807486627</v>
          </cell>
          <cell r="N806">
            <v>2665</v>
          </cell>
          <cell r="O806">
            <v>498355</v>
          </cell>
          <cell r="P806">
            <v>548990</v>
          </cell>
          <cell r="Q806" t="str">
            <v>SCF</v>
          </cell>
          <cell r="R806">
            <v>20</v>
          </cell>
          <cell r="S806">
            <v>2666</v>
          </cell>
        </row>
        <row r="807">
          <cell r="H807">
            <v>4.0119999999999996</v>
          </cell>
          <cell r="I807" t="str">
            <v>MSSC04</v>
          </cell>
          <cell r="J807" t="str">
            <v>25/28 mm (1")</v>
          </cell>
          <cell r="K807">
            <v>333</v>
          </cell>
          <cell r="L807">
            <v>366</v>
          </cell>
          <cell r="M807">
            <v>9.9099099099099197E-2</v>
          </cell>
          <cell r="N807">
            <v>1213</v>
          </cell>
          <cell r="O807">
            <v>403929</v>
          </cell>
          <cell r="P807">
            <v>443958</v>
          </cell>
          <cell r="Q807" t="str">
            <v>SCF</v>
          </cell>
          <cell r="R807">
            <v>25</v>
          </cell>
          <cell r="S807">
            <v>1211</v>
          </cell>
        </row>
        <row r="808">
          <cell r="H808">
            <v>4.0129999999999999</v>
          </cell>
          <cell r="I808" t="str">
            <v>MSSC05</v>
          </cell>
          <cell r="J808" t="str">
            <v>25/28&amp;30/32/35mm (1&amp;1.25")</v>
          </cell>
          <cell r="M808" t="str">
            <v/>
          </cell>
          <cell r="O808" t="str">
            <v/>
          </cell>
          <cell r="P808" t="str">
            <v/>
          </cell>
        </row>
        <row r="809">
          <cell r="H809">
            <v>4.0140000000000002</v>
          </cell>
          <cell r="I809" t="str">
            <v>MSSC06</v>
          </cell>
          <cell r="J809" t="str">
            <v>30/32/35 mm (1.25")</v>
          </cell>
          <cell r="K809">
            <v>333</v>
          </cell>
          <cell r="L809">
            <v>366</v>
          </cell>
          <cell r="M809">
            <v>9.9099099099099197E-2</v>
          </cell>
          <cell r="N809">
            <v>12</v>
          </cell>
          <cell r="O809">
            <v>3996</v>
          </cell>
          <cell r="P809">
            <v>4392</v>
          </cell>
          <cell r="Q809" t="str">
            <v>SCF</v>
          </cell>
          <cell r="R809">
            <v>30</v>
          </cell>
          <cell r="S809">
            <v>12</v>
          </cell>
        </row>
        <row r="810">
          <cell r="H810">
            <v>4.0149999999999997</v>
          </cell>
          <cell r="I810" t="str">
            <v>MSSC07</v>
          </cell>
          <cell r="J810" t="str">
            <v>30/32/35&amp;40/42mm (1.25&amp;1.5")</v>
          </cell>
          <cell r="M810" t="str">
            <v/>
          </cell>
          <cell r="O810" t="str">
            <v/>
          </cell>
          <cell r="P810" t="str">
            <v/>
          </cell>
        </row>
        <row r="811">
          <cell r="H811">
            <v>4.016</v>
          </cell>
          <cell r="I811" t="str">
            <v>MSSC08</v>
          </cell>
          <cell r="J811" t="str">
            <v>40/42 mm (1.5")</v>
          </cell>
          <cell r="K811">
            <v>749</v>
          </cell>
          <cell r="L811">
            <v>824</v>
          </cell>
          <cell r="M811">
            <v>0.10013351134846471</v>
          </cell>
          <cell r="N811">
            <v>460</v>
          </cell>
          <cell r="O811">
            <v>344540</v>
          </cell>
          <cell r="P811">
            <v>379040</v>
          </cell>
          <cell r="Q811" t="str">
            <v>SCF</v>
          </cell>
          <cell r="R811">
            <v>40</v>
          </cell>
          <cell r="S811">
            <v>463</v>
          </cell>
        </row>
        <row r="812">
          <cell r="H812">
            <v>4.0170000000000003</v>
          </cell>
          <cell r="I812" t="str">
            <v>MSSC09</v>
          </cell>
          <cell r="J812" t="str">
            <v>50/54 mm (2")</v>
          </cell>
          <cell r="K812">
            <v>1329</v>
          </cell>
          <cell r="L812">
            <v>1462</v>
          </cell>
          <cell r="M812">
            <v>0.10007524454477057</v>
          </cell>
          <cell r="N812">
            <v>207</v>
          </cell>
          <cell r="O812">
            <v>275103</v>
          </cell>
          <cell r="P812">
            <v>302634</v>
          </cell>
          <cell r="Q812" t="str">
            <v>SCF</v>
          </cell>
          <cell r="R812">
            <v>50</v>
          </cell>
          <cell r="S812">
            <v>212</v>
          </cell>
        </row>
        <row r="813">
          <cell r="H813">
            <v>4.0179999999999998</v>
          </cell>
          <cell r="I813" t="str">
            <v>MSSC10</v>
          </cell>
          <cell r="J813" t="str">
            <v>50/54 &amp; 65 mm (2 &amp; 2.5")</v>
          </cell>
          <cell r="M813" t="str">
            <v/>
          </cell>
          <cell r="O813" t="str">
            <v/>
          </cell>
          <cell r="P813" t="str">
            <v/>
          </cell>
        </row>
        <row r="814">
          <cell r="H814">
            <v>4.0190000000000001</v>
          </cell>
          <cell r="I814" t="str">
            <v>MSSC11</v>
          </cell>
          <cell r="J814" t="str">
            <v>65 mm (2.5")</v>
          </cell>
          <cell r="M814" t="str">
            <v/>
          </cell>
          <cell r="O814" t="str">
            <v/>
          </cell>
          <cell r="P814" t="str">
            <v/>
          </cell>
        </row>
        <row r="815">
          <cell r="H815">
            <v>4.0199999999999996</v>
          </cell>
          <cell r="I815" t="str">
            <v>MSSC12</v>
          </cell>
          <cell r="J815" t="str">
            <v>75/80 mm (3")</v>
          </cell>
          <cell r="K815">
            <v>2988</v>
          </cell>
          <cell r="L815">
            <v>3287</v>
          </cell>
          <cell r="M815">
            <v>0.10006693440428371</v>
          </cell>
          <cell r="N815">
            <v>66</v>
          </cell>
          <cell r="O815">
            <v>197208</v>
          </cell>
          <cell r="P815">
            <v>216942</v>
          </cell>
          <cell r="Q815" t="str">
            <v>SCF</v>
          </cell>
          <cell r="R815">
            <v>80</v>
          </cell>
          <cell r="S815">
            <v>75</v>
          </cell>
        </row>
        <row r="816">
          <cell r="H816">
            <v>4.0209999999999999</v>
          </cell>
          <cell r="I816" t="str">
            <v>MSSC13</v>
          </cell>
          <cell r="J816" t="str">
            <v>100 mm (4")</v>
          </cell>
          <cell r="K816">
            <v>5307</v>
          </cell>
          <cell r="L816">
            <v>5838</v>
          </cell>
          <cell r="M816">
            <v>0.10005652911249285</v>
          </cell>
          <cell r="N816">
            <v>32</v>
          </cell>
          <cell r="O816">
            <v>169824</v>
          </cell>
          <cell r="P816">
            <v>186816</v>
          </cell>
          <cell r="Q816" t="str">
            <v>SCF</v>
          </cell>
          <cell r="R816">
            <v>100</v>
          </cell>
          <cell r="S816">
            <v>38</v>
          </cell>
        </row>
        <row r="817">
          <cell r="H817">
            <v>4.0220000000000002</v>
          </cell>
          <cell r="I817" t="str">
            <v>MSSC15</v>
          </cell>
          <cell r="J817" t="str">
            <v>125 mm (5")</v>
          </cell>
          <cell r="M817" t="str">
            <v/>
          </cell>
          <cell r="O817" t="str">
            <v/>
          </cell>
          <cell r="P817" t="str">
            <v/>
          </cell>
        </row>
        <row r="818">
          <cell r="H818">
            <v>4.0229999999999997</v>
          </cell>
          <cell r="I818" t="str">
            <v>MSSC16</v>
          </cell>
          <cell r="J818" t="str">
            <v>125 &amp; 150 mm (5 &amp; 6")</v>
          </cell>
          <cell r="M818" t="str">
            <v/>
          </cell>
          <cell r="O818" t="str">
            <v/>
          </cell>
          <cell r="P818" t="str">
            <v/>
          </cell>
        </row>
        <row r="819">
          <cell r="H819">
            <v>4.024</v>
          </cell>
          <cell r="I819" t="str">
            <v>MSSC17</v>
          </cell>
          <cell r="J819" t="str">
            <v>150 mm (6")</v>
          </cell>
          <cell r="M819" t="str">
            <v/>
          </cell>
          <cell r="O819" t="str">
            <v/>
          </cell>
          <cell r="P819" t="str">
            <v/>
          </cell>
        </row>
        <row r="820">
          <cell r="H820">
            <v>4.0250000000000004</v>
          </cell>
          <cell r="I820" t="str">
            <v>MSSC17A</v>
          </cell>
          <cell r="J820" t="str">
            <v>&gt; = 150 mm (&gt; = 6")</v>
          </cell>
          <cell r="K820">
            <v>11932</v>
          </cell>
          <cell r="L820">
            <v>13125</v>
          </cell>
          <cell r="M820">
            <v>9.9983238350653814E-2</v>
          </cell>
          <cell r="N820">
            <v>6</v>
          </cell>
          <cell r="O820">
            <v>71592</v>
          </cell>
          <cell r="P820">
            <v>78750</v>
          </cell>
          <cell r="R820" t="str">
            <v>&gt;150</v>
          </cell>
          <cell r="S820">
            <v>6</v>
          </cell>
        </row>
        <row r="821">
          <cell r="Q821" t="str">
            <v>SCF</v>
          </cell>
          <cell r="R821">
            <v>150</v>
          </cell>
          <cell r="S821">
            <v>6</v>
          </cell>
        </row>
        <row r="822">
          <cell r="Q822" t="str">
            <v>SCF</v>
          </cell>
          <cell r="R822">
            <v>200</v>
          </cell>
          <cell r="S822">
            <v>0</v>
          </cell>
        </row>
        <row r="823">
          <cell r="Q823" t="str">
            <v>SCF</v>
          </cell>
          <cell r="R823">
            <v>250</v>
          </cell>
          <cell r="S823">
            <v>0</v>
          </cell>
        </row>
        <row r="824">
          <cell r="Q824" t="str">
            <v>SCF</v>
          </cell>
          <cell r="R824">
            <v>300</v>
          </cell>
          <cell r="S824">
            <v>0</v>
          </cell>
        </row>
        <row r="825">
          <cell r="Q825" t="str">
            <v>SCF</v>
          </cell>
          <cell r="R825">
            <v>375</v>
          </cell>
          <cell r="S825">
            <v>0</v>
          </cell>
        </row>
        <row r="826">
          <cell r="H826">
            <v>4.0259999999999998</v>
          </cell>
          <cell r="I826" t="str">
            <v>MSSC18</v>
          </cell>
          <cell r="J826" t="str">
            <v>&gt;150 mm (&gt;6")</v>
          </cell>
          <cell r="M826" t="str">
            <v/>
          </cell>
          <cell r="O826" t="str">
            <v/>
          </cell>
          <cell r="P826" t="str">
            <v/>
          </cell>
        </row>
        <row r="827">
          <cell r="H827">
            <v>4.0270000000000001</v>
          </cell>
          <cell r="I827" t="str">
            <v>MSSC19</v>
          </cell>
          <cell r="J827" t="str">
            <v>200 mm (8")</v>
          </cell>
          <cell r="M827" t="str">
            <v/>
          </cell>
          <cell r="O827" t="str">
            <v/>
          </cell>
          <cell r="P827" t="str">
            <v/>
          </cell>
        </row>
        <row r="828">
          <cell r="H828">
            <v>4.0279999999999996</v>
          </cell>
          <cell r="I828" t="str">
            <v>MSSC20</v>
          </cell>
          <cell r="J828" t="str">
            <v>&gt;=200 mm (&gt;=8")</v>
          </cell>
          <cell r="M828" t="str">
            <v/>
          </cell>
          <cell r="O828" t="str">
            <v/>
          </cell>
          <cell r="P828" t="str">
            <v/>
          </cell>
        </row>
        <row r="829">
          <cell r="H829">
            <v>4.0289999999999999</v>
          </cell>
          <cell r="I829" t="str">
            <v>MSSC21</v>
          </cell>
          <cell r="J829" t="str">
            <v>250 mm (10")</v>
          </cell>
          <cell r="M829" t="str">
            <v/>
          </cell>
          <cell r="O829" t="str">
            <v/>
          </cell>
          <cell r="P829" t="str">
            <v/>
          </cell>
        </row>
        <row r="830">
          <cell r="H830">
            <v>4.03</v>
          </cell>
          <cell r="I830" t="str">
            <v>MSSC23</v>
          </cell>
          <cell r="J830" t="str">
            <v>300 mm (12")</v>
          </cell>
          <cell r="M830" t="str">
            <v/>
          </cell>
          <cell r="O830" t="str">
            <v/>
          </cell>
          <cell r="P830" t="str">
            <v/>
          </cell>
        </row>
        <row r="831">
          <cell r="H831">
            <v>4.0309999999999997</v>
          </cell>
          <cell r="I831" t="str">
            <v>MSSC26</v>
          </cell>
          <cell r="J831" t="str">
            <v>80 mmRP&amp; 50mminf (3RP&amp; 2"inf)</v>
          </cell>
          <cell r="M831" t="str">
            <v/>
          </cell>
          <cell r="O831" t="str">
            <v/>
          </cell>
          <cell r="P831" t="str">
            <v/>
          </cell>
        </row>
        <row r="832">
          <cell r="H832">
            <v>4.032</v>
          </cell>
          <cell r="I832" t="str">
            <v>MSSC27</v>
          </cell>
          <cell r="J832" t="str">
            <v>100 mmRP&amp;80mminf (4RP&amp; 3"inf)</v>
          </cell>
          <cell r="M832" t="str">
            <v/>
          </cell>
          <cell r="O832" t="str">
            <v/>
          </cell>
          <cell r="P832" t="str">
            <v/>
          </cell>
        </row>
        <row r="833">
          <cell r="H833">
            <v>4.0330000000000004</v>
          </cell>
          <cell r="I833" t="str">
            <v>MSSC28</v>
          </cell>
          <cell r="J833" t="str">
            <v>150 mmRP&amp;100mminf (6RP&amp;4"inf)</v>
          </cell>
          <cell r="M833" t="str">
            <v/>
          </cell>
          <cell r="O833" t="str">
            <v/>
          </cell>
          <cell r="P833" t="str">
            <v/>
          </cell>
        </row>
        <row r="834">
          <cell r="H834">
            <v>4.0339999999999998</v>
          </cell>
          <cell r="I834" t="str">
            <v>MSSC28A</v>
          </cell>
          <cell r="J834" t="str">
            <v>200 mmRP&amp;150mminf (8RP&amp;6"inf)</v>
          </cell>
          <cell r="M834" t="str">
            <v/>
          </cell>
          <cell r="O834" t="str">
            <v/>
          </cell>
          <cell r="P834" t="str">
            <v/>
          </cell>
        </row>
        <row r="835">
          <cell r="H835">
            <v>4.0350000000000001</v>
          </cell>
          <cell r="I835" t="str">
            <v>MSSC28B</v>
          </cell>
          <cell r="J835" t="str">
            <v>200 mm inf (8"inf)</v>
          </cell>
          <cell r="M835" t="str">
            <v/>
          </cell>
          <cell r="O835" t="str">
            <v/>
          </cell>
          <cell r="P835" t="str">
            <v/>
          </cell>
        </row>
        <row r="836">
          <cell r="H836">
            <v>4.0359999999999996</v>
          </cell>
          <cell r="I836" t="str">
            <v>MSSC28C</v>
          </cell>
          <cell r="J836" t="str">
            <v>250 mm inf (10"inf)</v>
          </cell>
          <cell r="M836" t="str">
            <v/>
          </cell>
          <cell r="O836" t="str">
            <v/>
          </cell>
          <cell r="P836" t="str">
            <v/>
          </cell>
        </row>
        <row r="837">
          <cell r="H837">
            <v>4.0369999999999999</v>
          </cell>
          <cell r="I837" t="str">
            <v>MSSC29A</v>
          </cell>
          <cell r="J837" t="str">
            <v>Steamline Green</v>
          </cell>
          <cell r="M837" t="str">
            <v/>
          </cell>
          <cell r="O837" t="str">
            <v/>
          </cell>
          <cell r="P837" t="str">
            <v/>
          </cell>
        </row>
        <row r="838">
          <cell r="H838">
            <v>4.0380000000000003</v>
          </cell>
          <cell r="I838" t="str">
            <v>MSSC29AA</v>
          </cell>
          <cell r="J838" t="str">
            <v>Streamline Orange</v>
          </cell>
          <cell r="M838" t="str">
            <v/>
          </cell>
          <cell r="O838" t="str">
            <v/>
          </cell>
          <cell r="P838" t="str">
            <v/>
          </cell>
        </row>
        <row r="839">
          <cell r="H839">
            <v>4.0389999999999997</v>
          </cell>
          <cell r="I839" t="str">
            <v>MSSC29B</v>
          </cell>
          <cell r="J839" t="str">
            <v>Streamline Blue</v>
          </cell>
          <cell r="M839" t="str">
            <v/>
          </cell>
          <cell r="O839" t="str">
            <v/>
          </cell>
          <cell r="P839" t="str">
            <v/>
          </cell>
        </row>
        <row r="840">
          <cell r="H840">
            <v>4.04</v>
          </cell>
          <cell r="I840" t="str">
            <v>MSSC29C</v>
          </cell>
          <cell r="J840" t="str">
            <v>Streamline Industrial</v>
          </cell>
          <cell r="M840" t="str">
            <v/>
          </cell>
          <cell r="O840" t="str">
            <v/>
          </cell>
          <cell r="P840" t="str">
            <v/>
          </cell>
        </row>
        <row r="841">
          <cell r="H841">
            <v>4.0410000000000004</v>
          </cell>
          <cell r="I841" t="str">
            <v>MSSC31</v>
          </cell>
          <cell r="J841" t="str">
            <v>Optional sewerage tariff (drainage charge - full)</v>
          </cell>
          <cell r="M841" t="str">
            <v/>
          </cell>
          <cell r="O841" t="str">
            <v/>
          </cell>
          <cell r="P841" t="str">
            <v/>
          </cell>
        </row>
        <row r="842">
          <cell r="H842">
            <v>4.0419999999999998</v>
          </cell>
          <cell r="I842" t="str">
            <v>MSSC32</v>
          </cell>
          <cell r="J842" t="str">
            <v>Optional sewerage tariff (drainage charge - abated)</v>
          </cell>
          <cell r="M842" t="str">
            <v/>
          </cell>
          <cell r="O842" t="str">
            <v/>
          </cell>
          <cell r="P842" t="str">
            <v/>
          </cell>
        </row>
        <row r="843">
          <cell r="H843">
            <v>4.0430000000000001</v>
          </cell>
          <cell r="I843" t="str">
            <v>MSSC32BA</v>
          </cell>
          <cell r="J843" t="str">
            <v>Inset (Rate A) - meter size 12/15mm (0.5")</v>
          </cell>
          <cell r="M843" t="str">
            <v/>
          </cell>
          <cell r="O843" t="str">
            <v/>
          </cell>
          <cell r="P843" t="str">
            <v/>
          </cell>
        </row>
        <row r="844">
          <cell r="H844">
            <v>4.0439999999999996</v>
          </cell>
          <cell r="I844" t="str">
            <v>MSSC32BB</v>
          </cell>
          <cell r="J844" t="str">
            <v>Inset (Rate A) - meter size 20/22mm (0.75")</v>
          </cell>
          <cell r="M844" t="str">
            <v/>
          </cell>
          <cell r="O844" t="str">
            <v/>
          </cell>
          <cell r="P844" t="str">
            <v/>
          </cell>
        </row>
        <row r="845">
          <cell r="H845">
            <v>4.0449999999999999</v>
          </cell>
          <cell r="I845" t="str">
            <v>MSSC32BC</v>
          </cell>
          <cell r="J845" t="str">
            <v>Inset (Rate A) - meter size 25/28mm (1")</v>
          </cell>
          <cell r="M845" t="str">
            <v/>
          </cell>
          <cell r="O845" t="str">
            <v/>
          </cell>
          <cell r="P845" t="str">
            <v/>
          </cell>
        </row>
        <row r="846">
          <cell r="H846">
            <v>4.0460000000000003</v>
          </cell>
          <cell r="I846" t="str">
            <v>MSSC32BD</v>
          </cell>
          <cell r="J846" t="str">
            <v>Inset (Rate A) - meter size 30/32/35mm (1.25")</v>
          </cell>
          <cell r="M846" t="str">
            <v/>
          </cell>
          <cell r="O846" t="str">
            <v/>
          </cell>
          <cell r="P846" t="str">
            <v/>
          </cell>
        </row>
        <row r="847">
          <cell r="H847">
            <v>4.0469999999999997</v>
          </cell>
          <cell r="I847" t="str">
            <v>MSSC32BE</v>
          </cell>
          <cell r="J847" t="str">
            <v>Inset (Rate A) - meter size 40/42mm (1.5")</v>
          </cell>
          <cell r="M847" t="str">
            <v/>
          </cell>
          <cell r="O847" t="str">
            <v/>
          </cell>
          <cell r="P847" t="str">
            <v/>
          </cell>
        </row>
        <row r="848">
          <cell r="H848">
            <v>4.048</v>
          </cell>
          <cell r="I848" t="str">
            <v>MSSC32BF</v>
          </cell>
          <cell r="J848" t="str">
            <v>Inset (Rate A) - meter size 50/54mm (2")</v>
          </cell>
          <cell r="M848" t="str">
            <v/>
          </cell>
          <cell r="O848" t="str">
            <v/>
          </cell>
          <cell r="P848" t="str">
            <v/>
          </cell>
        </row>
        <row r="849">
          <cell r="H849">
            <v>4.0490000000000004</v>
          </cell>
          <cell r="I849" t="str">
            <v>MSSC32BG</v>
          </cell>
          <cell r="J849" t="str">
            <v>Inset (Rate A) - meter size 65mm (2.5")</v>
          </cell>
          <cell r="M849" t="str">
            <v/>
          </cell>
          <cell r="O849" t="str">
            <v/>
          </cell>
          <cell r="P849" t="str">
            <v/>
          </cell>
        </row>
        <row r="850">
          <cell r="H850">
            <v>4.05</v>
          </cell>
          <cell r="I850" t="str">
            <v>MSSC32BH</v>
          </cell>
          <cell r="J850" t="str">
            <v>Inset (Rate A) - meter size 75/80mm (3")</v>
          </cell>
          <cell r="M850" t="str">
            <v/>
          </cell>
          <cell r="O850" t="str">
            <v/>
          </cell>
          <cell r="P850" t="str">
            <v/>
          </cell>
        </row>
        <row r="851">
          <cell r="H851">
            <v>4.0510000000000002</v>
          </cell>
          <cell r="I851" t="str">
            <v>MSSC32BI</v>
          </cell>
          <cell r="J851" t="str">
            <v>Inset (Rate A) - meter size 100mm (4")</v>
          </cell>
          <cell r="M851" t="str">
            <v/>
          </cell>
          <cell r="O851" t="str">
            <v/>
          </cell>
          <cell r="P851" t="str">
            <v/>
          </cell>
        </row>
        <row r="852">
          <cell r="H852">
            <v>4.0519999999999996</v>
          </cell>
          <cell r="I852" t="str">
            <v>MSSC32BJ</v>
          </cell>
          <cell r="J852" t="str">
            <v>Inset (Rate A) - meter size 125mm (5")</v>
          </cell>
          <cell r="M852" t="str">
            <v/>
          </cell>
          <cell r="O852" t="str">
            <v/>
          </cell>
          <cell r="P852" t="str">
            <v/>
          </cell>
        </row>
        <row r="853">
          <cell r="H853">
            <v>4.0529999999999999</v>
          </cell>
          <cell r="I853" t="str">
            <v>MSSC32BK</v>
          </cell>
          <cell r="J853" t="str">
            <v>Inset (Rate A) - meter size 150mm (6")</v>
          </cell>
          <cell r="M853" t="str">
            <v/>
          </cell>
          <cell r="O853" t="str">
            <v/>
          </cell>
          <cell r="P853" t="str">
            <v/>
          </cell>
        </row>
        <row r="854">
          <cell r="H854">
            <v>4.0540000000000003</v>
          </cell>
          <cell r="I854" t="str">
            <v>MSSC32BL</v>
          </cell>
          <cell r="J854" t="str">
            <v>Inset (Rate A) - meter size 200mm (8")</v>
          </cell>
          <cell r="M854" t="str">
            <v/>
          </cell>
          <cell r="O854" t="str">
            <v/>
          </cell>
          <cell r="P854" t="str">
            <v/>
          </cell>
        </row>
        <row r="855">
          <cell r="H855">
            <v>4.0549999999999997</v>
          </cell>
          <cell r="I855" t="str">
            <v>MSSC32CA</v>
          </cell>
          <cell r="J855" t="str">
            <v>Inset (Rate B) - meter size 12/15mm (0.5")</v>
          </cell>
          <cell r="M855" t="str">
            <v/>
          </cell>
          <cell r="O855" t="str">
            <v/>
          </cell>
          <cell r="P855" t="str">
            <v/>
          </cell>
        </row>
        <row r="856">
          <cell r="H856">
            <v>4.056</v>
          </cell>
          <cell r="I856" t="str">
            <v>MSSC32CB</v>
          </cell>
          <cell r="J856" t="str">
            <v>Inset (Rate B) - meter size 20/22mm (0.75")</v>
          </cell>
          <cell r="M856" t="str">
            <v/>
          </cell>
          <cell r="O856" t="str">
            <v/>
          </cell>
          <cell r="P856" t="str">
            <v/>
          </cell>
        </row>
        <row r="857">
          <cell r="H857">
            <v>4.0570000000000004</v>
          </cell>
          <cell r="I857" t="str">
            <v>MSSC32CC</v>
          </cell>
          <cell r="J857" t="str">
            <v>Inset (Rate B) - meter size 25/28mm (1")</v>
          </cell>
          <cell r="M857" t="str">
            <v/>
          </cell>
          <cell r="O857" t="str">
            <v/>
          </cell>
          <cell r="P857" t="str">
            <v/>
          </cell>
        </row>
        <row r="858">
          <cell r="H858">
            <v>4.0579999999999998</v>
          </cell>
          <cell r="I858" t="str">
            <v>MSSC32CD</v>
          </cell>
          <cell r="J858" t="str">
            <v>Inset (Rate B) - meter size 40/42mm (1.5")</v>
          </cell>
          <cell r="M858" t="str">
            <v/>
          </cell>
          <cell r="O858" t="str">
            <v/>
          </cell>
          <cell r="P858" t="str">
            <v/>
          </cell>
        </row>
        <row r="859">
          <cell r="H859">
            <v>4.0590000000000002</v>
          </cell>
          <cell r="I859" t="str">
            <v>MSSC32CE</v>
          </cell>
          <cell r="J859" t="str">
            <v>Inset (Rate B) - meter size 50/54mm (2")</v>
          </cell>
          <cell r="M859" t="str">
            <v/>
          </cell>
          <cell r="O859" t="str">
            <v/>
          </cell>
          <cell r="P859" t="str">
            <v/>
          </cell>
        </row>
        <row r="861">
          <cell r="F861" t="str">
            <v>PHASE IN PERIOD</v>
          </cell>
        </row>
        <row r="862">
          <cell r="H862">
            <v>4.0599999999999996</v>
          </cell>
          <cell r="I862" t="str">
            <v>MSSC33</v>
          </cell>
          <cell r="J862" t="str">
            <v>Phase In 12/15 mm</v>
          </cell>
          <cell r="K862">
            <v>0</v>
          </cell>
          <cell r="L862">
            <v>0</v>
          </cell>
          <cell r="M862" t="e">
            <v>#DIV/0!</v>
          </cell>
          <cell r="N862">
            <v>744</v>
          </cell>
          <cell r="O862">
            <v>0</v>
          </cell>
          <cell r="P862">
            <v>0</v>
          </cell>
          <cell r="Q862" t="str">
            <v>SCS</v>
          </cell>
          <cell r="R862">
            <v>15</v>
          </cell>
          <cell r="S862">
            <v>4</v>
          </cell>
        </row>
        <row r="863">
          <cell r="H863">
            <v>4.0609999999999999</v>
          </cell>
          <cell r="I863" t="str">
            <v>MSSC35</v>
          </cell>
          <cell r="J863" t="str">
            <v>Phase In 20/22 mm</v>
          </cell>
          <cell r="K863">
            <v>0</v>
          </cell>
          <cell r="L863">
            <v>0</v>
          </cell>
          <cell r="M863" t="e">
            <v>#DIV/0!</v>
          </cell>
          <cell r="N863">
            <v>166</v>
          </cell>
          <cell r="O863">
            <v>0</v>
          </cell>
          <cell r="P863">
            <v>0</v>
          </cell>
          <cell r="Q863" t="str">
            <v>SCS</v>
          </cell>
          <cell r="R863">
            <v>20</v>
          </cell>
          <cell r="S863">
            <v>4</v>
          </cell>
        </row>
        <row r="864">
          <cell r="H864">
            <v>4.0620000000000003</v>
          </cell>
          <cell r="I864" t="str">
            <v>MSSC36</v>
          </cell>
          <cell r="J864" t="str">
            <v>Phase In 25/28 mm</v>
          </cell>
          <cell r="K864">
            <v>0</v>
          </cell>
          <cell r="L864">
            <v>0</v>
          </cell>
          <cell r="M864" t="e">
            <v>#DIV/0!</v>
          </cell>
          <cell r="N864">
            <v>74</v>
          </cell>
          <cell r="O864">
            <v>0</v>
          </cell>
          <cell r="P864">
            <v>0</v>
          </cell>
          <cell r="Q864" t="str">
            <v>SCS</v>
          </cell>
          <cell r="R864">
            <v>25</v>
          </cell>
          <cell r="S864">
            <v>0</v>
          </cell>
        </row>
        <row r="865">
          <cell r="H865">
            <v>4.0629999999999997</v>
          </cell>
          <cell r="I865" t="str">
            <v>MSSC38</v>
          </cell>
          <cell r="J865" t="str">
            <v>Phase In 30/32/35 mm</v>
          </cell>
          <cell r="K865">
            <v>0</v>
          </cell>
          <cell r="L865">
            <v>0</v>
          </cell>
          <cell r="M865" t="e">
            <v>#DIV/0!</v>
          </cell>
          <cell r="N865">
            <v>0</v>
          </cell>
          <cell r="O865">
            <v>0</v>
          </cell>
          <cell r="P865">
            <v>0</v>
          </cell>
          <cell r="Q865" t="str">
            <v>SCS</v>
          </cell>
          <cell r="R865">
            <v>30</v>
          </cell>
          <cell r="S865">
            <v>0</v>
          </cell>
        </row>
        <row r="866">
          <cell r="H866">
            <v>4.0640000000000001</v>
          </cell>
          <cell r="I866" t="str">
            <v>MSSC40</v>
          </cell>
          <cell r="J866" t="str">
            <v>Phase In 40/42 mm</v>
          </cell>
          <cell r="K866">
            <v>0</v>
          </cell>
          <cell r="L866">
            <v>0</v>
          </cell>
          <cell r="M866" t="e">
            <v>#DIV/0!</v>
          </cell>
          <cell r="N866">
            <v>8</v>
          </cell>
          <cell r="O866">
            <v>0</v>
          </cell>
          <cell r="P866">
            <v>0</v>
          </cell>
          <cell r="Q866" t="str">
            <v>SCS</v>
          </cell>
          <cell r="R866">
            <v>40</v>
          </cell>
          <cell r="S866">
            <v>0</v>
          </cell>
        </row>
        <row r="867">
          <cell r="H867">
            <v>4.0650000000000004</v>
          </cell>
          <cell r="I867" t="str">
            <v>MSSC41</v>
          </cell>
          <cell r="J867" t="str">
            <v>Phase In 40/42 &amp; 50/54 mm</v>
          </cell>
          <cell r="M867" t="str">
            <v/>
          </cell>
          <cell r="O867" t="str">
            <v/>
          </cell>
          <cell r="P867" t="str">
            <v/>
          </cell>
        </row>
        <row r="868">
          <cell r="H868">
            <v>4.0659999999999998</v>
          </cell>
          <cell r="I868" t="str">
            <v>MSSC42</v>
          </cell>
          <cell r="J868" t="str">
            <v>Phase In 50/54 mm</v>
          </cell>
          <cell r="K868">
            <v>0</v>
          </cell>
          <cell r="L868">
            <v>0</v>
          </cell>
          <cell r="M868" t="e">
            <v>#DIV/0!</v>
          </cell>
          <cell r="N868">
            <v>8</v>
          </cell>
          <cell r="O868">
            <v>0</v>
          </cell>
          <cell r="P868">
            <v>0</v>
          </cell>
          <cell r="Q868" t="str">
            <v>SCS</v>
          </cell>
          <cell r="R868">
            <v>50</v>
          </cell>
          <cell r="S868">
            <v>0</v>
          </cell>
        </row>
        <row r="869">
          <cell r="H869">
            <v>4.0670000000000002</v>
          </cell>
          <cell r="I869" t="str">
            <v>MSSC45</v>
          </cell>
          <cell r="J869" t="str">
            <v>Phase In 75/80 mm</v>
          </cell>
          <cell r="K869">
            <v>0</v>
          </cell>
          <cell r="L869">
            <v>0</v>
          </cell>
          <cell r="M869" t="e">
            <v>#DIV/0!</v>
          </cell>
          <cell r="N869">
            <v>0</v>
          </cell>
          <cell r="O869">
            <v>0</v>
          </cell>
          <cell r="P869">
            <v>0</v>
          </cell>
          <cell r="Q869" t="str">
            <v>SCS</v>
          </cell>
          <cell r="R869">
            <v>80</v>
          </cell>
          <cell r="S869">
            <v>0</v>
          </cell>
        </row>
        <row r="870">
          <cell r="H870">
            <v>4.0679999999999996</v>
          </cell>
          <cell r="I870" t="str">
            <v>MSSC46</v>
          </cell>
          <cell r="J870" t="str">
            <v>Phase In 100 mm</v>
          </cell>
          <cell r="K870">
            <v>0</v>
          </cell>
          <cell r="L870">
            <v>0</v>
          </cell>
          <cell r="M870" t="e">
            <v>#DIV/0!</v>
          </cell>
          <cell r="N870">
            <v>0</v>
          </cell>
          <cell r="O870">
            <v>0</v>
          </cell>
          <cell r="P870">
            <v>0</v>
          </cell>
          <cell r="R870" t="str">
            <v>&gt;100</v>
          </cell>
          <cell r="S870">
            <v>0</v>
          </cell>
        </row>
        <row r="871">
          <cell r="H871">
            <v>4.069</v>
          </cell>
          <cell r="I871" t="str">
            <v>MSSC65a</v>
          </cell>
          <cell r="J871" t="str">
            <v>Large User &gt;20 Ml</v>
          </cell>
          <cell r="M871" t="str">
            <v/>
          </cell>
          <cell r="O871" t="str">
            <v/>
          </cell>
          <cell r="P871" t="str">
            <v/>
          </cell>
        </row>
        <row r="872">
          <cell r="H872">
            <v>4.07</v>
          </cell>
          <cell r="I872" t="str">
            <v>MSSC65A</v>
          </cell>
          <cell r="J872" t="str">
            <v>Large User -&gt;50 Ml</v>
          </cell>
          <cell r="M872" t="str">
            <v/>
          </cell>
          <cell r="O872" t="str">
            <v/>
          </cell>
          <cell r="P872" t="str">
            <v/>
          </cell>
        </row>
        <row r="873">
          <cell r="H873">
            <v>4.0709999999999997</v>
          </cell>
          <cell r="I873" t="str">
            <v>MSSC65B</v>
          </cell>
          <cell r="J873" t="str">
            <v>Large User (abated drainage) - &gt;50 Ml</v>
          </cell>
          <cell r="M873" t="str">
            <v/>
          </cell>
          <cell r="O873" t="str">
            <v/>
          </cell>
          <cell r="P873" t="str">
            <v/>
          </cell>
          <cell r="Q873" t="str">
            <v>SCS</v>
          </cell>
          <cell r="R873">
            <v>100</v>
          </cell>
          <cell r="S873">
            <v>0</v>
          </cell>
        </row>
        <row r="880">
          <cell r="F880" t="str">
            <v>NO SURFACE DRAINAGE</v>
          </cell>
        </row>
        <row r="881">
          <cell r="H881">
            <v>4.0720000000000001</v>
          </cell>
          <cell r="I881" t="str">
            <v>MSSC81</v>
          </cell>
          <cell r="J881" t="str">
            <v>Household</v>
          </cell>
          <cell r="M881" t="str">
            <v/>
          </cell>
          <cell r="O881" t="str">
            <v/>
          </cell>
          <cell r="P881" t="str">
            <v/>
          </cell>
        </row>
        <row r="882">
          <cell r="H882">
            <v>4.0730000000000004</v>
          </cell>
          <cell r="I882" t="str">
            <v>MSSC81A</v>
          </cell>
          <cell r="J882" t="str">
            <v>Social</v>
          </cell>
          <cell r="M882" t="str">
            <v/>
          </cell>
          <cell r="O882" t="str">
            <v/>
          </cell>
          <cell r="P882" t="str">
            <v/>
          </cell>
        </row>
        <row r="883">
          <cell r="H883">
            <v>4.0739999999999998</v>
          </cell>
          <cell r="I883" t="str">
            <v>MSSC83</v>
          </cell>
          <cell r="J883" t="str">
            <v>Streamline Green</v>
          </cell>
          <cell r="M883" t="str">
            <v/>
          </cell>
          <cell r="O883" t="str">
            <v/>
          </cell>
          <cell r="P883" t="str">
            <v/>
          </cell>
        </row>
        <row r="884">
          <cell r="H884">
            <v>4.0750000000000002</v>
          </cell>
          <cell r="I884" t="str">
            <v>MSSC84</v>
          </cell>
          <cell r="J884" t="str">
            <v>Streamline Orange</v>
          </cell>
          <cell r="M884" t="str">
            <v/>
          </cell>
          <cell r="O884" t="str">
            <v/>
          </cell>
          <cell r="P884" t="str">
            <v/>
          </cell>
        </row>
        <row r="885">
          <cell r="H885">
            <v>4.0759999999999996</v>
          </cell>
          <cell r="I885" t="str">
            <v>MSSC85</v>
          </cell>
          <cell r="J885" t="str">
            <v>Streamline Blue</v>
          </cell>
          <cell r="M885" t="str">
            <v/>
          </cell>
          <cell r="O885" t="str">
            <v/>
          </cell>
          <cell r="P885" t="str">
            <v/>
          </cell>
        </row>
        <row r="886">
          <cell r="H886">
            <v>4.077</v>
          </cell>
          <cell r="I886" t="str">
            <v>MSSC86</v>
          </cell>
          <cell r="J886" t="str">
            <v>Streamline Industrial</v>
          </cell>
          <cell r="M886" t="str">
            <v/>
          </cell>
          <cell r="O886" t="str">
            <v/>
          </cell>
          <cell r="P886" t="str">
            <v/>
          </cell>
        </row>
        <row r="887">
          <cell r="H887">
            <v>4.0780000000000003</v>
          </cell>
          <cell r="I887" t="str">
            <v>MSSC87</v>
          </cell>
          <cell r="J887" t="str">
            <v>Meter size 12/15mm (0.5")</v>
          </cell>
          <cell r="K887">
            <v>33</v>
          </cell>
          <cell r="L887">
            <v>37</v>
          </cell>
          <cell r="M887">
            <v>0.1212121212121211</v>
          </cell>
          <cell r="N887">
            <v>5</v>
          </cell>
          <cell r="O887">
            <v>165</v>
          </cell>
          <cell r="P887">
            <v>185</v>
          </cell>
          <cell r="Q887" t="str">
            <v>SCH</v>
          </cell>
          <cell r="R887">
            <v>15</v>
          </cell>
          <cell r="S887">
            <v>12</v>
          </cell>
        </row>
        <row r="888">
          <cell r="H888">
            <v>4.0789999999999997</v>
          </cell>
          <cell r="I888" t="str">
            <v>MSSC88</v>
          </cell>
          <cell r="J888" t="str">
            <v>Meter size 20/22mm (0.75")</v>
          </cell>
          <cell r="K888">
            <v>93</v>
          </cell>
          <cell r="L888">
            <v>103</v>
          </cell>
          <cell r="M888">
            <v>0.10752688172043001</v>
          </cell>
          <cell r="N888">
            <v>5</v>
          </cell>
          <cell r="O888">
            <v>465</v>
          </cell>
          <cell r="P888">
            <v>515</v>
          </cell>
          <cell r="Q888" t="str">
            <v>SCH</v>
          </cell>
          <cell r="R888">
            <v>20</v>
          </cell>
          <cell r="S888">
            <v>6</v>
          </cell>
        </row>
        <row r="889">
          <cell r="H889">
            <v>4.08</v>
          </cell>
          <cell r="I889" t="str">
            <v>MSSC89</v>
          </cell>
          <cell r="J889" t="str">
            <v>Meter size 25/28mm (1")</v>
          </cell>
          <cell r="K889">
            <v>166</v>
          </cell>
          <cell r="L889">
            <v>183</v>
          </cell>
          <cell r="M889">
            <v>0.10240963855421681</v>
          </cell>
          <cell r="N889">
            <v>6</v>
          </cell>
          <cell r="O889">
            <v>996</v>
          </cell>
          <cell r="P889">
            <v>1098</v>
          </cell>
          <cell r="Q889" t="str">
            <v>SCH</v>
          </cell>
          <cell r="R889">
            <v>25</v>
          </cell>
          <cell r="S889">
            <v>6</v>
          </cell>
        </row>
        <row r="890">
          <cell r="H890">
            <v>4.0810000000000004</v>
          </cell>
          <cell r="I890" t="str">
            <v>MSSC90</v>
          </cell>
          <cell r="J890" t="str">
            <v>Meter size 30/32/35mm (1.25")</v>
          </cell>
          <cell r="K890">
            <v>166</v>
          </cell>
          <cell r="L890">
            <v>183</v>
          </cell>
          <cell r="M890">
            <v>0.10240963855421681</v>
          </cell>
          <cell r="N890">
            <v>1</v>
          </cell>
          <cell r="O890">
            <v>166</v>
          </cell>
          <cell r="P890">
            <v>183</v>
          </cell>
          <cell r="Q890" t="str">
            <v>SCH</v>
          </cell>
          <cell r="R890">
            <v>30</v>
          </cell>
          <cell r="S890">
            <v>1</v>
          </cell>
        </row>
        <row r="891">
          <cell r="H891">
            <v>4.0819999999999999</v>
          </cell>
          <cell r="I891" t="str">
            <v>MSSC91</v>
          </cell>
          <cell r="J891" t="str">
            <v>Meter size 40/42mm (1.5")</v>
          </cell>
          <cell r="K891">
            <v>374</v>
          </cell>
          <cell r="L891">
            <v>412</v>
          </cell>
          <cell r="M891">
            <v>0.10160427807486627</v>
          </cell>
          <cell r="N891">
            <v>4</v>
          </cell>
          <cell r="O891">
            <v>1496</v>
          </cell>
          <cell r="P891">
            <v>1648</v>
          </cell>
          <cell r="Q891" t="str">
            <v>SCH</v>
          </cell>
          <cell r="R891">
            <v>40</v>
          </cell>
          <cell r="S891">
            <v>4</v>
          </cell>
        </row>
        <row r="892">
          <cell r="H892">
            <v>4.0830000000000002</v>
          </cell>
          <cell r="I892" t="str">
            <v>MSSC92</v>
          </cell>
          <cell r="J892" t="str">
            <v>Meter size 50/54mm (2")</v>
          </cell>
          <cell r="K892">
            <v>664</v>
          </cell>
          <cell r="L892">
            <v>731</v>
          </cell>
          <cell r="M892">
            <v>0.10090361445783125</v>
          </cell>
          <cell r="N892">
            <v>3</v>
          </cell>
          <cell r="O892">
            <v>1992</v>
          </cell>
          <cell r="P892">
            <v>2193</v>
          </cell>
          <cell r="Q892" t="str">
            <v>SCH</v>
          </cell>
          <cell r="R892">
            <v>50</v>
          </cell>
          <cell r="S892">
            <v>4</v>
          </cell>
        </row>
        <row r="893">
          <cell r="H893">
            <v>4.0839999999999996</v>
          </cell>
          <cell r="I893" t="str">
            <v>MSSC93</v>
          </cell>
          <cell r="J893" t="str">
            <v>Meter size 65mm (2.5")</v>
          </cell>
          <cell r="M893" t="str">
            <v/>
          </cell>
          <cell r="O893" t="str">
            <v/>
          </cell>
          <cell r="P893" t="str">
            <v/>
          </cell>
        </row>
        <row r="894">
          <cell r="H894">
            <v>4.085</v>
          </cell>
          <cell r="I894" t="str">
            <v>MSSC94</v>
          </cell>
          <cell r="J894" t="str">
            <v>Meter size 75/80mm (3")</v>
          </cell>
          <cell r="K894">
            <v>1494</v>
          </cell>
          <cell r="L894">
            <v>1643</v>
          </cell>
          <cell r="M894">
            <v>9.97322623828647E-2</v>
          </cell>
          <cell r="N894">
            <v>2</v>
          </cell>
          <cell r="O894">
            <v>2988</v>
          </cell>
          <cell r="P894">
            <v>3286</v>
          </cell>
          <cell r="Q894" t="str">
            <v>SCH</v>
          </cell>
          <cell r="R894">
            <v>80</v>
          </cell>
          <cell r="S894">
            <v>3</v>
          </cell>
        </row>
        <row r="895">
          <cell r="H895">
            <v>4.0860000000000003</v>
          </cell>
          <cell r="I895" t="str">
            <v>MSSC95</v>
          </cell>
          <cell r="J895" t="str">
            <v>Meter size 100mm (4")</v>
          </cell>
          <cell r="K895">
            <v>2653</v>
          </cell>
          <cell r="L895">
            <v>2919</v>
          </cell>
          <cell r="M895">
            <v>0.10026385224274414</v>
          </cell>
          <cell r="N895">
            <v>1</v>
          </cell>
          <cell r="O895">
            <v>2653</v>
          </cell>
          <cell r="P895">
            <v>2919</v>
          </cell>
          <cell r="Q895" t="str">
            <v>SCH</v>
          </cell>
          <cell r="R895">
            <v>100</v>
          </cell>
          <cell r="S895">
            <v>1</v>
          </cell>
        </row>
        <row r="896">
          <cell r="H896">
            <v>4.0869999999999997</v>
          </cell>
          <cell r="I896" t="str">
            <v>MSSC96</v>
          </cell>
          <cell r="J896" t="str">
            <v>Meter size 125mm (5")</v>
          </cell>
          <cell r="M896" t="str">
            <v/>
          </cell>
          <cell r="O896" t="str">
            <v/>
          </cell>
          <cell r="P896" t="str">
            <v/>
          </cell>
        </row>
        <row r="897">
          <cell r="H897">
            <v>4.0880000000000001</v>
          </cell>
          <cell r="I897" t="str">
            <v>MSSC97</v>
          </cell>
          <cell r="J897" t="str">
            <v>Meter size 150mm (6")</v>
          </cell>
          <cell r="K897">
            <v>5965</v>
          </cell>
          <cell r="L897">
            <v>6562</v>
          </cell>
          <cell r="M897">
            <v>0.10008382229673085</v>
          </cell>
          <cell r="N897">
            <v>0</v>
          </cell>
          <cell r="O897">
            <v>0</v>
          </cell>
          <cell r="P897">
            <v>0</v>
          </cell>
          <cell r="Q897" t="str">
            <v>SCH</v>
          </cell>
          <cell r="R897">
            <v>150</v>
          </cell>
          <cell r="S897">
            <v>0</v>
          </cell>
        </row>
        <row r="898">
          <cell r="H898">
            <v>4.0890000000000004</v>
          </cell>
          <cell r="I898" t="str">
            <v>MSSC98</v>
          </cell>
          <cell r="J898" t="str">
            <v>Meter size 200mm (8")</v>
          </cell>
          <cell r="K898">
            <v>5965</v>
          </cell>
          <cell r="L898">
            <v>6562</v>
          </cell>
          <cell r="M898">
            <v>0.10008382229673085</v>
          </cell>
          <cell r="N898">
            <v>0</v>
          </cell>
          <cell r="O898">
            <v>0</v>
          </cell>
          <cell r="P898">
            <v>0</v>
          </cell>
          <cell r="Q898" t="str">
            <v>SCH</v>
          </cell>
          <cell r="R898">
            <v>200</v>
          </cell>
          <cell r="S898">
            <v>0</v>
          </cell>
        </row>
        <row r="899">
          <cell r="H899">
            <v>4.09</v>
          </cell>
          <cell r="I899" t="str">
            <v>MSSC98A</v>
          </cell>
          <cell r="J899" t="str">
            <v>Meter size &gt;= 200mm (&gt;=8")</v>
          </cell>
          <cell r="M899" t="str">
            <v/>
          </cell>
          <cell r="O899" t="str">
            <v/>
          </cell>
          <cell r="P899" t="str">
            <v/>
          </cell>
          <cell r="Q899" t="str">
            <v>SCH</v>
          </cell>
          <cell r="R899">
            <v>250</v>
          </cell>
          <cell r="S899">
            <v>0</v>
          </cell>
        </row>
        <row r="900">
          <cell r="H900">
            <v>4.0910000000000002</v>
          </cell>
          <cell r="I900" t="str">
            <v>MSSC99</v>
          </cell>
          <cell r="J900" t="str">
            <v>Meter size 250mm (10")</v>
          </cell>
          <cell r="K900">
            <v>5965</v>
          </cell>
          <cell r="L900">
            <v>6562</v>
          </cell>
          <cell r="M900">
            <v>0.10008382229673085</v>
          </cell>
          <cell r="N900">
            <v>0</v>
          </cell>
          <cell r="O900">
            <v>0</v>
          </cell>
          <cell r="P900">
            <v>0</v>
          </cell>
          <cell r="Q900" t="str">
            <v>SCH</v>
          </cell>
          <cell r="R900">
            <v>250</v>
          </cell>
          <cell r="S900">
            <v>0</v>
          </cell>
        </row>
        <row r="901">
          <cell r="H901">
            <v>4.0919999999999996</v>
          </cell>
          <cell r="I901" t="str">
            <v>MSSC100</v>
          </cell>
          <cell r="J901" t="str">
            <v>Meter size 300mm (12")</v>
          </cell>
          <cell r="K901">
            <v>5965</v>
          </cell>
          <cell r="L901">
            <v>6562</v>
          </cell>
          <cell r="M901">
            <v>0.10008382229673085</v>
          </cell>
          <cell r="N901">
            <v>0</v>
          </cell>
          <cell r="O901">
            <v>0</v>
          </cell>
          <cell r="P901">
            <v>0</v>
          </cell>
          <cell r="Q901" t="str">
            <v>SCH</v>
          </cell>
          <cell r="R901">
            <v>300</v>
          </cell>
          <cell r="S901">
            <v>0</v>
          </cell>
        </row>
        <row r="904">
          <cell r="D904">
            <v>4.093</v>
          </cell>
          <cell r="E904" t="str">
            <v>Volumetric Charges</v>
          </cell>
        </row>
        <row r="905">
          <cell r="S905" t="str">
            <v>From JR03</v>
          </cell>
        </row>
        <row r="906">
          <cell r="F906" t="str">
            <v>Volumetric Charges</v>
          </cell>
          <cell r="S906" t="str">
            <v>Banner</v>
          </cell>
          <cell r="T906" t="str">
            <v>ICL</v>
          </cell>
        </row>
        <row r="907">
          <cell r="H907">
            <v>4.0940000000000003</v>
          </cell>
          <cell r="I907" t="str">
            <v>MSVOL01</v>
          </cell>
          <cell r="J907" t="str">
            <v>General (standard return)</v>
          </cell>
          <cell r="M907" t="str">
            <v/>
          </cell>
          <cell r="O907" t="str">
            <v/>
          </cell>
          <cell r="P907" t="str">
            <v/>
          </cell>
        </row>
        <row r="908">
          <cell r="H908">
            <v>4.0949999999999998</v>
          </cell>
          <cell r="I908" t="str">
            <v>MSVOL01AA</v>
          </cell>
          <cell r="J908" t="str">
            <v>Low User</v>
          </cell>
          <cell r="M908" t="str">
            <v/>
          </cell>
          <cell r="O908" t="str">
            <v/>
          </cell>
          <cell r="P908" t="str">
            <v/>
          </cell>
        </row>
        <row r="909">
          <cell r="H909">
            <v>4.0960000000000001</v>
          </cell>
          <cell r="I909" t="str">
            <v>MSVOL01AB</v>
          </cell>
          <cell r="J909" t="str">
            <v>Social</v>
          </cell>
          <cell r="M909" t="str">
            <v/>
          </cell>
          <cell r="O909" t="str">
            <v/>
          </cell>
          <cell r="P909" t="str">
            <v/>
          </cell>
        </row>
        <row r="910">
          <cell r="H910">
            <v>4.0970000000000004</v>
          </cell>
          <cell r="I910" t="str">
            <v>MSVOL01A</v>
          </cell>
          <cell r="J910" t="str">
            <v>Domestic (standard return)</v>
          </cell>
          <cell r="K910">
            <v>0.68300000000000005</v>
          </cell>
          <cell r="L910">
            <v>0.68300000000000005</v>
          </cell>
          <cell r="M910">
            <v>0</v>
          </cell>
          <cell r="N910">
            <v>43096539.89952153</v>
          </cell>
          <cell r="O910">
            <v>29434936.751373205</v>
          </cell>
          <cell r="P910">
            <v>29434936.751373205</v>
          </cell>
          <cell r="S910">
            <v>42320468.89952153</v>
          </cell>
          <cell r="T910">
            <v>0</v>
          </cell>
        </row>
        <row r="911">
          <cell r="H911">
            <v>4.0979999999999999</v>
          </cell>
          <cell r="I911" t="str">
            <v>MSVOL01B</v>
          </cell>
          <cell r="J911" t="str">
            <v>Commercial - normal (standard ret)</v>
          </cell>
          <cell r="K911">
            <v>0.60899999999999999</v>
          </cell>
          <cell r="L911">
            <v>0.60899999999999999</v>
          </cell>
          <cell r="M911">
            <v>0</v>
          </cell>
          <cell r="N911">
            <v>62212244.779964224</v>
          </cell>
          <cell r="O911">
            <v>37887257.070998214</v>
          </cell>
          <cell r="P911">
            <v>37887257.070998214</v>
          </cell>
          <cell r="S911">
            <v>70632989</v>
          </cell>
        </row>
        <row r="912">
          <cell r="H912">
            <v>4.0990000000000002</v>
          </cell>
          <cell r="I912" t="str">
            <v>MSVOL01C</v>
          </cell>
          <cell r="J912" t="str">
            <v>Commercial - other (standard ret)</v>
          </cell>
          <cell r="K912">
            <v>0.60899999999999999</v>
          </cell>
          <cell r="L912">
            <v>0.60899999999999999</v>
          </cell>
          <cell r="M912">
            <v>0</v>
          </cell>
          <cell r="N912">
            <v>0</v>
          </cell>
          <cell r="O912">
            <v>0</v>
          </cell>
          <cell r="P912">
            <v>0</v>
          </cell>
        </row>
        <row r="913">
          <cell r="H913">
            <v>4.0999999999999996</v>
          </cell>
          <cell r="I913" t="str">
            <v>MSVOL011</v>
          </cell>
          <cell r="J913" t="str">
            <v>Band 50-250 Ml (standard return)</v>
          </cell>
          <cell r="M913" t="str">
            <v/>
          </cell>
          <cell r="O913" t="str">
            <v/>
          </cell>
          <cell r="P913" t="str">
            <v/>
          </cell>
        </row>
        <row r="914">
          <cell r="H914">
            <v>4.101</v>
          </cell>
          <cell r="I914" t="str">
            <v>MSVOL01CA</v>
          </cell>
          <cell r="J914" t="str">
            <v>Streamline Green</v>
          </cell>
          <cell r="M914" t="str">
            <v/>
          </cell>
          <cell r="O914" t="str">
            <v/>
          </cell>
          <cell r="P914" t="str">
            <v/>
          </cell>
        </row>
        <row r="915">
          <cell r="H915">
            <v>4.1020000000000003</v>
          </cell>
          <cell r="I915" t="str">
            <v>MSVOL01CAA</v>
          </cell>
          <cell r="J915" t="str">
            <v>Streamline Orange</v>
          </cell>
          <cell r="M915" t="str">
            <v/>
          </cell>
          <cell r="O915" t="str">
            <v/>
          </cell>
          <cell r="P915" t="str">
            <v/>
          </cell>
        </row>
        <row r="916">
          <cell r="H916">
            <v>4.1029999999999998</v>
          </cell>
          <cell r="I916" t="str">
            <v>MSVOL01CB</v>
          </cell>
          <cell r="J916" t="str">
            <v>Steamline Blue</v>
          </cell>
          <cell r="M916" t="str">
            <v/>
          </cell>
          <cell r="O916" t="str">
            <v/>
          </cell>
          <cell r="P916" t="str">
            <v/>
          </cell>
        </row>
        <row r="917">
          <cell r="H917">
            <v>4.1040000000000001</v>
          </cell>
          <cell r="I917" t="str">
            <v>MSVOL01CC</v>
          </cell>
          <cell r="J917" t="str">
            <v>Streamline Industrial</v>
          </cell>
          <cell r="M917" t="str">
            <v/>
          </cell>
          <cell r="O917" t="str">
            <v/>
          </cell>
          <cell r="P917" t="str">
            <v/>
          </cell>
        </row>
        <row r="918">
          <cell r="H918">
            <v>4.1050000000000004</v>
          </cell>
          <cell r="I918" t="str">
            <v>MSVOL02</v>
          </cell>
          <cell r="J918" t="str">
            <v>Reduced</v>
          </cell>
          <cell r="K918">
            <v>0.60899999999999999</v>
          </cell>
          <cell r="L918">
            <v>0.60899999999999999</v>
          </cell>
          <cell r="M918">
            <v>0</v>
          </cell>
          <cell r="N918">
            <v>0</v>
          </cell>
          <cell r="O918">
            <v>0</v>
          </cell>
          <cell r="P918">
            <v>0</v>
          </cell>
        </row>
        <row r="919">
          <cell r="H919">
            <v>4.1059999999999999</v>
          </cell>
          <cell r="I919" t="str">
            <v>MSVOL020</v>
          </cell>
          <cell r="J919" t="str">
            <v>General (&lt;standard return) band 0-50 Ml</v>
          </cell>
          <cell r="M919" t="str">
            <v/>
          </cell>
          <cell r="O919" t="str">
            <v/>
          </cell>
          <cell r="P919" t="str">
            <v/>
          </cell>
        </row>
        <row r="920">
          <cell r="H920">
            <v>4.1070000000000002</v>
          </cell>
          <cell r="I920" t="str">
            <v>MSVOL021</v>
          </cell>
          <cell r="J920" t="str">
            <v>Band 50-250 Ml (&lt; standard return)</v>
          </cell>
          <cell r="M920" t="str">
            <v/>
          </cell>
          <cell r="O920" t="str">
            <v/>
          </cell>
          <cell r="P920" t="str">
            <v/>
          </cell>
        </row>
        <row r="921">
          <cell r="H921">
            <v>4.1079999999999997</v>
          </cell>
          <cell r="I921" t="str">
            <v>MSVOL06</v>
          </cell>
          <cell r="J921" t="str">
            <v>Public swimming pool backwash effluent</v>
          </cell>
          <cell r="K921">
            <v>0.58399999999999996</v>
          </cell>
          <cell r="L921">
            <v>0.58399999999999996</v>
          </cell>
          <cell r="M921">
            <v>0</v>
          </cell>
          <cell r="N921">
            <v>1009123.97</v>
          </cell>
          <cell r="O921">
            <v>589328.39847999997</v>
          </cell>
          <cell r="P921">
            <v>589328.39847999997</v>
          </cell>
          <cell r="S921">
            <v>1009123.97</v>
          </cell>
        </row>
        <row r="922">
          <cell r="H922">
            <v>4.109</v>
          </cell>
          <cell r="I922" t="str">
            <v>MSVOL07</v>
          </cell>
          <cell r="J922" t="str">
            <v>Optional sewerage tariff (volume)</v>
          </cell>
          <cell r="M922" t="str">
            <v/>
          </cell>
          <cell r="O922" t="str">
            <v/>
          </cell>
          <cell r="P922" t="str">
            <v/>
          </cell>
        </row>
        <row r="923">
          <cell r="H923">
            <v>4.1100000000000003</v>
          </cell>
          <cell r="I923" t="str">
            <v>MSVOL08</v>
          </cell>
          <cell r="J923" t="str">
            <v>Optional sewerage tariff (COD)</v>
          </cell>
          <cell r="M923" t="str">
            <v/>
          </cell>
          <cell r="O923" t="str">
            <v/>
          </cell>
          <cell r="P923" t="str">
            <v/>
          </cell>
        </row>
        <row r="924">
          <cell r="H924">
            <v>4.1109999999999998</v>
          </cell>
          <cell r="I924" t="str">
            <v>MSVOL09</v>
          </cell>
          <cell r="J924" t="str">
            <v>Optional sewerage tariff (SS)</v>
          </cell>
          <cell r="M924" t="str">
            <v/>
          </cell>
          <cell r="O924" t="str">
            <v/>
          </cell>
          <cell r="P924" t="str">
            <v/>
          </cell>
        </row>
        <row r="925">
          <cell r="H925">
            <v>4.1120000000000001</v>
          </cell>
          <cell r="I925" t="str">
            <v>MSVOL10</v>
          </cell>
          <cell r="J925" t="str">
            <v>Domestic sewerage at trade effluent sites Volume</v>
          </cell>
          <cell r="M925" t="str">
            <v/>
          </cell>
          <cell r="O925" t="str">
            <v/>
          </cell>
          <cell r="P925" t="str">
            <v/>
          </cell>
        </row>
        <row r="926">
          <cell r="H926">
            <v>4.1130000000000004</v>
          </cell>
          <cell r="I926" t="str">
            <v>MSVOL11</v>
          </cell>
          <cell r="J926" t="str">
            <v>Domestic sewerage at trade effluent sites COD</v>
          </cell>
          <cell r="M926" t="str">
            <v/>
          </cell>
          <cell r="O926" t="str">
            <v/>
          </cell>
          <cell r="P926" t="str">
            <v/>
          </cell>
        </row>
        <row r="927">
          <cell r="H927">
            <v>4.1139999999999999</v>
          </cell>
          <cell r="I927" t="str">
            <v>MSVOL12</v>
          </cell>
          <cell r="J927" t="str">
            <v>Domestic sewerage at trade effluent sites SS</v>
          </cell>
          <cell r="M927" t="str">
            <v/>
          </cell>
          <cell r="O927" t="str">
            <v/>
          </cell>
          <cell r="P927" t="str">
            <v/>
          </cell>
        </row>
        <row r="928">
          <cell r="H928">
            <v>4.1150000000000002</v>
          </cell>
          <cell r="I928" t="str">
            <v>MSVOL13</v>
          </cell>
          <cell r="J928" t="str">
            <v>Inset</v>
          </cell>
          <cell r="M928" t="str">
            <v/>
          </cell>
          <cell r="O928" t="str">
            <v/>
          </cell>
          <cell r="P928" t="str">
            <v/>
          </cell>
        </row>
        <row r="929">
          <cell r="H929">
            <v>4.1159999999999997</v>
          </cell>
          <cell r="I929" t="str">
            <v>MSVOL13A</v>
          </cell>
          <cell r="J929" t="str">
            <v>Inset (Rate A)</v>
          </cell>
          <cell r="M929" t="str">
            <v/>
          </cell>
          <cell r="O929" t="str">
            <v/>
          </cell>
          <cell r="P929" t="str">
            <v/>
          </cell>
        </row>
        <row r="930">
          <cell r="H930">
            <v>4.117</v>
          </cell>
          <cell r="I930" t="str">
            <v>MSVOL13B</v>
          </cell>
          <cell r="J930" t="str">
            <v>Inset (Rate B)</v>
          </cell>
          <cell r="M930" t="str">
            <v/>
          </cell>
          <cell r="O930" t="str">
            <v/>
          </cell>
          <cell r="P930" t="str">
            <v/>
          </cell>
        </row>
        <row r="931">
          <cell r="H931">
            <v>4.1180000000000003</v>
          </cell>
          <cell r="I931" t="str">
            <v>MSVOL14</v>
          </cell>
          <cell r="J931" t="str">
            <v>Low User (40) - surface water &amp; highway drainage</v>
          </cell>
          <cell r="M931" t="str">
            <v/>
          </cell>
          <cell r="O931" t="str">
            <v/>
          </cell>
          <cell r="P931" t="str">
            <v/>
          </cell>
        </row>
        <row r="932">
          <cell r="H932">
            <v>4.1189999999999998</v>
          </cell>
          <cell r="I932" t="str">
            <v>MSVOL15</v>
          </cell>
          <cell r="J932" t="str">
            <v>Low User (80) - surface water &amp; highway drainage</v>
          </cell>
          <cell r="M932" t="str">
            <v/>
          </cell>
          <cell r="O932" t="str">
            <v/>
          </cell>
          <cell r="P932" t="str">
            <v/>
          </cell>
        </row>
        <row r="933">
          <cell r="H933">
            <v>4.12</v>
          </cell>
          <cell r="I933" t="str">
            <v>MSVOL16</v>
          </cell>
          <cell r="J933" t="str">
            <v>Low User (40) - highway drainage only</v>
          </cell>
          <cell r="M933" t="str">
            <v/>
          </cell>
          <cell r="O933" t="str">
            <v/>
          </cell>
          <cell r="P933" t="str">
            <v/>
          </cell>
        </row>
        <row r="934">
          <cell r="H934">
            <v>4.1210000000000004</v>
          </cell>
          <cell r="I934" t="str">
            <v>MSVOL17</v>
          </cell>
          <cell r="J934" t="str">
            <v>Low User (80) - highway drainage only</v>
          </cell>
          <cell r="M934" t="str">
            <v/>
          </cell>
          <cell r="O934" t="str">
            <v/>
          </cell>
          <cell r="P934" t="str">
            <v/>
          </cell>
        </row>
        <row r="935">
          <cell r="H935">
            <v>4.1219999999999999</v>
          </cell>
          <cell r="I935" t="str">
            <v>MSVOL22</v>
          </cell>
          <cell r="J935" t="str">
            <v>Large User &gt; 50 Ml</v>
          </cell>
          <cell r="M935" t="str">
            <v/>
          </cell>
          <cell r="O935" t="str">
            <v/>
          </cell>
          <cell r="P935" t="str">
            <v/>
          </cell>
        </row>
        <row r="937">
          <cell r="F937" t="str">
            <v>No Surface Drainage</v>
          </cell>
        </row>
        <row r="938">
          <cell r="H938">
            <v>4.1230000000000002</v>
          </cell>
          <cell r="I938" t="str">
            <v>MSVOL30</v>
          </cell>
          <cell r="J938" t="str">
            <v>General</v>
          </cell>
          <cell r="M938" t="str">
            <v/>
          </cell>
          <cell r="O938" t="str">
            <v/>
          </cell>
          <cell r="P938" t="str">
            <v/>
          </cell>
        </row>
        <row r="939">
          <cell r="H939">
            <v>4.1239999999999997</v>
          </cell>
          <cell r="I939" t="str">
            <v>MSVOL33</v>
          </cell>
          <cell r="J939" t="str">
            <v>Low User</v>
          </cell>
          <cell r="M939" t="str">
            <v/>
          </cell>
          <cell r="O939" t="str">
            <v/>
          </cell>
          <cell r="P939" t="str">
            <v/>
          </cell>
        </row>
        <row r="940">
          <cell r="H940">
            <v>4.125</v>
          </cell>
          <cell r="I940" t="str">
            <v>MSVOL34</v>
          </cell>
          <cell r="J940" t="str">
            <v>Large User &gt; 50 Ml</v>
          </cell>
          <cell r="M940" t="str">
            <v/>
          </cell>
          <cell r="O940" t="str">
            <v/>
          </cell>
          <cell r="P940" t="str">
            <v/>
          </cell>
        </row>
        <row r="941">
          <cell r="H941">
            <v>4.1260000000000003</v>
          </cell>
          <cell r="I941" t="str">
            <v>MSVOL35</v>
          </cell>
          <cell r="J941" t="str">
            <v>Reduced (&lt;standard return)</v>
          </cell>
          <cell r="M941" t="str">
            <v/>
          </cell>
          <cell r="O941" t="str">
            <v/>
          </cell>
          <cell r="P941" t="str">
            <v/>
          </cell>
        </row>
        <row r="942">
          <cell r="H942">
            <v>4.1269999999999998</v>
          </cell>
          <cell r="I942" t="str">
            <v>MSVOL36</v>
          </cell>
          <cell r="J942" t="str">
            <v>Band &gt; 100 Ml</v>
          </cell>
          <cell r="M942" t="str">
            <v/>
          </cell>
          <cell r="O942" t="str">
            <v/>
          </cell>
          <cell r="P942" t="str">
            <v/>
          </cell>
        </row>
        <row r="945">
          <cell r="D945">
            <v>4.1280000000000001</v>
          </cell>
          <cell r="E945" t="str">
            <v>Return to Sewer Assumption</v>
          </cell>
        </row>
        <row r="946">
          <cell r="H946">
            <v>4.1289999999999996</v>
          </cell>
          <cell r="I946" t="str">
            <v>MSRET01</v>
          </cell>
          <cell r="J946" t="str">
            <v>Return to sewer assumption (%) - general</v>
          </cell>
          <cell r="K946">
            <v>1</v>
          </cell>
          <cell r="L946">
            <v>1</v>
          </cell>
          <cell r="M946">
            <v>0</v>
          </cell>
          <cell r="O946">
            <v>0</v>
          </cell>
          <cell r="P946">
            <v>0</v>
          </cell>
        </row>
        <row r="947">
          <cell r="H947">
            <v>4.13</v>
          </cell>
          <cell r="I947" t="str">
            <v>MSRET02</v>
          </cell>
          <cell r="J947" t="str">
            <v>Return to sewer assumption (%) - household</v>
          </cell>
          <cell r="M947" t="str">
            <v/>
          </cell>
          <cell r="O947" t="str">
            <v/>
          </cell>
          <cell r="P947" t="str">
            <v/>
          </cell>
        </row>
        <row r="948">
          <cell r="H948">
            <v>4.1310000000000002</v>
          </cell>
          <cell r="I948" t="str">
            <v>MSRET03</v>
          </cell>
          <cell r="J948" t="str">
            <v>Return to sewer assumption (%) - non-household</v>
          </cell>
          <cell r="M948" t="str">
            <v/>
          </cell>
          <cell r="O948" t="str">
            <v/>
          </cell>
          <cell r="P948" t="str">
            <v/>
          </cell>
        </row>
        <row r="950">
          <cell r="D950">
            <v>4.1319999999999997</v>
          </cell>
          <cell r="E950" t="str">
            <v>Fixed Charges</v>
          </cell>
        </row>
        <row r="951">
          <cell r="H951">
            <v>4.133</v>
          </cell>
          <cell r="I951" t="str">
            <v>MSFIXED01A</v>
          </cell>
          <cell r="J951" t="str">
            <v>Domestic</v>
          </cell>
          <cell r="K951">
            <v>11</v>
          </cell>
          <cell r="L951">
            <v>11</v>
          </cell>
          <cell r="M951">
            <v>0</v>
          </cell>
          <cell r="N951">
            <v>412744</v>
          </cell>
          <cell r="O951">
            <v>4540184</v>
          </cell>
          <cell r="P951">
            <v>4540184</v>
          </cell>
          <cell r="Q951" t="str">
            <v>SHS</v>
          </cell>
          <cell r="S951">
            <v>404280</v>
          </cell>
        </row>
        <row r="952">
          <cell r="H952">
            <v>4.1340000000000003</v>
          </cell>
          <cell r="I952" t="str">
            <v>MSFIXED01B</v>
          </cell>
          <cell r="J952" t="str">
            <v>Measured Service Charge</v>
          </cell>
          <cell r="M952" t="str">
            <v/>
          </cell>
          <cell r="O952" t="str">
            <v/>
          </cell>
          <cell r="P952" t="str">
            <v/>
          </cell>
        </row>
        <row r="953">
          <cell r="H953">
            <v>4.1349999999999998</v>
          </cell>
          <cell r="I953" t="str">
            <v>MSFIXED01C</v>
          </cell>
          <cell r="J953" t="str">
            <v>Measured Service Charge (Transfer from Option 50)</v>
          </cell>
          <cell r="M953" t="str">
            <v/>
          </cell>
          <cell r="O953" t="str">
            <v/>
          </cell>
          <cell r="P953" t="str">
            <v/>
          </cell>
        </row>
        <row r="955">
          <cell r="D955">
            <v>4.1360000000000001</v>
          </cell>
          <cell r="E955" t="str">
            <v>Vulnerable Group Tariff</v>
          </cell>
        </row>
        <row r="956">
          <cell r="H956">
            <v>4.1369999999999996</v>
          </cell>
          <cell r="I956" t="str">
            <v>MSVGT01</v>
          </cell>
          <cell r="J956" t="str">
            <v>General</v>
          </cell>
          <cell r="K956">
            <v>139</v>
          </cell>
          <cell r="L956">
            <v>139</v>
          </cell>
          <cell r="M956">
            <v>0</v>
          </cell>
          <cell r="N956">
            <v>1236</v>
          </cell>
          <cell r="O956">
            <v>171804</v>
          </cell>
          <cell r="P956">
            <v>171804</v>
          </cell>
          <cell r="S956">
            <v>847</v>
          </cell>
        </row>
        <row r="957">
          <cell r="H957">
            <v>4.1379999999999999</v>
          </cell>
          <cell r="I957" t="str">
            <v>MSVGT02</v>
          </cell>
          <cell r="J957" t="str">
            <v>No Surface drainage</v>
          </cell>
          <cell r="M957" t="str">
            <v/>
          </cell>
          <cell r="O957" t="str">
            <v/>
          </cell>
          <cell r="P957" t="str">
            <v/>
          </cell>
        </row>
        <row r="959">
          <cell r="D959">
            <v>4.1390000000000002</v>
          </cell>
          <cell r="E959" t="str">
            <v>Rateable Value Charges</v>
          </cell>
        </row>
        <row r="961">
          <cell r="F961" t="str">
            <v>FULL DRAINAGE</v>
          </cell>
          <cell r="T961">
            <v>189690</v>
          </cell>
        </row>
        <row r="962">
          <cell r="H962">
            <v>4.1399999999999997</v>
          </cell>
          <cell r="I962" t="str">
            <v>MSRV01</v>
          </cell>
          <cell r="J962" t="str">
            <v>Full general</v>
          </cell>
          <cell r="K962">
            <v>0.42399999999999999</v>
          </cell>
          <cell r="L962">
            <v>0.46600000000000003</v>
          </cell>
          <cell r="M962">
            <v>9.9056603773584939E-2</v>
          </cell>
          <cell r="N962">
            <v>275113610</v>
          </cell>
          <cell r="O962">
            <v>116648170.64</v>
          </cell>
          <cell r="P962">
            <v>128202942.26000001</v>
          </cell>
          <cell r="T962">
            <v>286165680</v>
          </cell>
        </row>
        <row r="963">
          <cell r="H963">
            <v>4.141</v>
          </cell>
          <cell r="I963" t="str">
            <v>MSRV01C</v>
          </cell>
          <cell r="J963" t="str">
            <v>RV capped @ £500,000</v>
          </cell>
          <cell r="M963" t="str">
            <v/>
          </cell>
          <cell r="O963" t="str">
            <v/>
          </cell>
          <cell r="P963" t="str">
            <v/>
          </cell>
        </row>
        <row r="965">
          <cell r="F965" t="str">
            <v>SURFACE DRAINAGE</v>
          </cell>
        </row>
        <row r="966">
          <cell r="H966">
            <v>4.1420000000000003</v>
          </cell>
          <cell r="I966" t="str">
            <v>MSRV11</v>
          </cell>
          <cell r="J966" t="str">
            <v>Surface Area/Zone 1</v>
          </cell>
          <cell r="M966" t="str">
            <v/>
          </cell>
          <cell r="O966" t="str">
            <v/>
          </cell>
          <cell r="P966" t="str">
            <v/>
          </cell>
        </row>
        <row r="967">
          <cell r="H967">
            <v>4.1429999999999998</v>
          </cell>
          <cell r="I967" t="str">
            <v>MSRV12</v>
          </cell>
          <cell r="J967" t="str">
            <v>Surface Area/Zone 2</v>
          </cell>
          <cell r="M967" t="str">
            <v/>
          </cell>
          <cell r="O967" t="str">
            <v/>
          </cell>
          <cell r="P967" t="str">
            <v/>
          </cell>
        </row>
        <row r="968">
          <cell r="H968">
            <v>4.1440000000000001</v>
          </cell>
          <cell r="I968" t="str">
            <v>MSRV13</v>
          </cell>
          <cell r="J968" t="str">
            <v>Surface Area/Zone 3</v>
          </cell>
          <cell r="M968" t="str">
            <v/>
          </cell>
          <cell r="O968" t="str">
            <v/>
          </cell>
          <cell r="P968" t="str">
            <v/>
          </cell>
        </row>
        <row r="969">
          <cell r="H969">
            <v>4.1449999999999996</v>
          </cell>
          <cell r="I969" t="str">
            <v>MSRV14</v>
          </cell>
          <cell r="J969" t="str">
            <v>Surface Area/Zone 4</v>
          </cell>
          <cell r="M969" t="str">
            <v/>
          </cell>
          <cell r="O969" t="str">
            <v/>
          </cell>
          <cell r="P969" t="str">
            <v/>
          </cell>
        </row>
        <row r="970">
          <cell r="H970">
            <v>4.1459999999999999</v>
          </cell>
          <cell r="I970" t="str">
            <v>MSRV15</v>
          </cell>
          <cell r="J970" t="str">
            <v>Surface Area/Zone 5</v>
          </cell>
          <cell r="M970" t="str">
            <v/>
          </cell>
          <cell r="O970" t="str">
            <v/>
          </cell>
          <cell r="P970" t="str">
            <v/>
          </cell>
        </row>
        <row r="971">
          <cell r="H971">
            <v>4.1470000000000002</v>
          </cell>
          <cell r="I971" t="str">
            <v>MSRV16</v>
          </cell>
          <cell r="J971" t="str">
            <v>Surface Area/Zone 6</v>
          </cell>
          <cell r="M971" t="str">
            <v/>
          </cell>
          <cell r="O971" t="str">
            <v/>
          </cell>
          <cell r="P971" t="str">
            <v/>
          </cell>
        </row>
        <row r="972">
          <cell r="H972">
            <v>4.1479999999999997</v>
          </cell>
          <cell r="I972" t="str">
            <v>MSRV17</v>
          </cell>
          <cell r="J972" t="str">
            <v>Surface Area/Zone 7</v>
          </cell>
          <cell r="M972" t="str">
            <v/>
          </cell>
          <cell r="O972" t="str">
            <v/>
          </cell>
          <cell r="P972" t="str">
            <v/>
          </cell>
        </row>
        <row r="973">
          <cell r="H973">
            <v>4.149</v>
          </cell>
          <cell r="I973" t="str">
            <v>MSRV18</v>
          </cell>
          <cell r="J973" t="str">
            <v>Surface Area/Zone 8</v>
          </cell>
          <cell r="M973" t="str">
            <v/>
          </cell>
          <cell r="O973" t="str">
            <v/>
          </cell>
          <cell r="P973" t="str">
            <v/>
          </cell>
        </row>
        <row r="975">
          <cell r="F975" t="str">
            <v>NO SURFACE DRAINAGE</v>
          </cell>
        </row>
        <row r="976">
          <cell r="H976">
            <v>4.1500000000000004</v>
          </cell>
          <cell r="I976" t="str">
            <v>MSRV19</v>
          </cell>
          <cell r="J976" t="str">
            <v>No Surface General</v>
          </cell>
          <cell r="K976">
            <v>0.21199999999999999</v>
          </cell>
          <cell r="L976">
            <v>0.23300000000000001</v>
          </cell>
          <cell r="M976">
            <v>9.9056603773584939E-2</v>
          </cell>
          <cell r="N976">
            <v>18713183</v>
          </cell>
          <cell r="O976">
            <v>3967194.7960000001</v>
          </cell>
          <cell r="P976">
            <v>4360171.6390000004</v>
          </cell>
          <cell r="T976">
            <v>25077217</v>
          </cell>
        </row>
        <row r="979">
          <cell r="D979">
            <v>4.1509999999999998</v>
          </cell>
          <cell r="E979" t="str">
            <v>Properties No RV Fixed Fee</v>
          </cell>
        </row>
        <row r="981">
          <cell r="F981" t="str">
            <v>Domestic Properrties with No RV: FULL DRAINAGE</v>
          </cell>
        </row>
        <row r="982">
          <cell r="H982">
            <v>4.1520000000000001</v>
          </cell>
          <cell r="I982" t="str">
            <v>MSNORV01</v>
          </cell>
          <cell r="J982" t="str">
            <v>Full General</v>
          </cell>
          <cell r="M982" t="str">
            <v/>
          </cell>
          <cell r="O982" t="str">
            <v/>
          </cell>
          <cell r="P982" t="str">
            <v/>
          </cell>
        </row>
        <row r="983">
          <cell r="H983">
            <v>4.1529999999999996</v>
          </cell>
          <cell r="I983" t="str">
            <v>MSNORV02</v>
          </cell>
          <cell r="J983" t="str">
            <v>Full Flat/Terrace</v>
          </cell>
          <cell r="M983" t="str">
            <v/>
          </cell>
          <cell r="O983" t="str">
            <v/>
          </cell>
          <cell r="P983" t="str">
            <v/>
          </cell>
        </row>
        <row r="984">
          <cell r="H984">
            <v>4.1539999999999999</v>
          </cell>
          <cell r="I984" t="str">
            <v>MSNORV03</v>
          </cell>
          <cell r="J984" t="str">
            <v>Full Semi detached</v>
          </cell>
          <cell r="M984" t="str">
            <v/>
          </cell>
          <cell r="O984" t="str">
            <v/>
          </cell>
          <cell r="P984" t="str">
            <v/>
          </cell>
        </row>
        <row r="985">
          <cell r="H985">
            <v>4.1550000000000002</v>
          </cell>
          <cell r="I985" t="str">
            <v>MSNORV04</v>
          </cell>
          <cell r="J985" t="str">
            <v>Full Detached</v>
          </cell>
          <cell r="M985" t="str">
            <v/>
          </cell>
          <cell r="O985" t="str">
            <v/>
          </cell>
          <cell r="P985" t="str">
            <v/>
          </cell>
        </row>
        <row r="987">
          <cell r="F987" t="str">
            <v>Domestic Properrties with No RV: NO SURFACE DRAINAGE</v>
          </cell>
        </row>
        <row r="988">
          <cell r="H988">
            <v>4.1559999999999997</v>
          </cell>
          <cell r="I988" t="str">
            <v>MSNORV05</v>
          </cell>
          <cell r="J988" t="str">
            <v>No Surface General</v>
          </cell>
          <cell r="M988" t="str">
            <v/>
          </cell>
          <cell r="O988" t="str">
            <v/>
          </cell>
          <cell r="P988" t="str">
            <v/>
          </cell>
        </row>
        <row r="990">
          <cell r="F990" t="str">
            <v>Non-Domestic Properrties with No RV: FULL DRAINAGE</v>
          </cell>
        </row>
        <row r="991">
          <cell r="H991">
            <v>4.157</v>
          </cell>
          <cell r="I991" t="str">
            <v>MSNORV10</v>
          </cell>
          <cell r="J991" t="str">
            <v>Full Band 1</v>
          </cell>
          <cell r="M991" t="str">
            <v/>
          </cell>
          <cell r="O991" t="str">
            <v/>
          </cell>
          <cell r="P991" t="str">
            <v/>
          </cell>
        </row>
        <row r="992">
          <cell r="H992">
            <v>4.1580000000000004</v>
          </cell>
          <cell r="I992" t="str">
            <v>MSNORV11</v>
          </cell>
          <cell r="J992" t="str">
            <v>Full Band 2</v>
          </cell>
          <cell r="M992" t="str">
            <v/>
          </cell>
          <cell r="O992" t="str">
            <v/>
          </cell>
          <cell r="P992" t="str">
            <v/>
          </cell>
        </row>
        <row r="993">
          <cell r="H993">
            <v>4.1589999999999998</v>
          </cell>
          <cell r="I993" t="str">
            <v>MSNORV12</v>
          </cell>
          <cell r="J993" t="str">
            <v>Full Band 3</v>
          </cell>
          <cell r="M993" t="str">
            <v/>
          </cell>
          <cell r="O993" t="str">
            <v/>
          </cell>
          <cell r="P993" t="str">
            <v/>
          </cell>
        </row>
        <row r="994">
          <cell r="H994">
            <v>4.16</v>
          </cell>
          <cell r="I994" t="str">
            <v>MSNORV13</v>
          </cell>
          <cell r="J994" t="str">
            <v>Full Band 4</v>
          </cell>
          <cell r="M994" t="str">
            <v/>
          </cell>
          <cell r="O994" t="str">
            <v/>
          </cell>
          <cell r="P994" t="str">
            <v/>
          </cell>
        </row>
        <row r="995">
          <cell r="H995">
            <v>4.1609999999999996</v>
          </cell>
          <cell r="I995" t="str">
            <v>MSNORV14</v>
          </cell>
          <cell r="J995" t="str">
            <v>Full Band 5</v>
          </cell>
          <cell r="M995" t="str">
            <v/>
          </cell>
          <cell r="O995" t="str">
            <v/>
          </cell>
          <cell r="P995" t="str">
            <v/>
          </cell>
        </row>
        <row r="996">
          <cell r="H996">
            <v>4.1619999999999999</v>
          </cell>
          <cell r="I996" t="str">
            <v>MSNORV15</v>
          </cell>
          <cell r="J996" t="str">
            <v>Full Band 6</v>
          </cell>
          <cell r="M996" t="str">
            <v/>
          </cell>
          <cell r="O996" t="str">
            <v/>
          </cell>
          <cell r="P996" t="str">
            <v/>
          </cell>
        </row>
        <row r="997">
          <cell r="H997">
            <v>4.1630000000000003</v>
          </cell>
          <cell r="I997" t="str">
            <v>MSNORV16</v>
          </cell>
          <cell r="J997" t="str">
            <v>Full Band 7</v>
          </cell>
          <cell r="M997" t="str">
            <v/>
          </cell>
          <cell r="O997" t="str">
            <v/>
          </cell>
          <cell r="P997" t="str">
            <v/>
          </cell>
        </row>
        <row r="998">
          <cell r="H998">
            <v>4.1639999999999997</v>
          </cell>
          <cell r="I998" t="str">
            <v>MSNORV17</v>
          </cell>
          <cell r="J998" t="str">
            <v>Full Band 8</v>
          </cell>
          <cell r="M998" t="str">
            <v/>
          </cell>
          <cell r="O998" t="str">
            <v/>
          </cell>
          <cell r="P998" t="str">
            <v/>
          </cell>
        </row>
        <row r="999">
          <cell r="H999">
            <v>4.165</v>
          </cell>
          <cell r="I999" t="str">
            <v>MSNORV18</v>
          </cell>
          <cell r="J999" t="str">
            <v>Full Band 9</v>
          </cell>
          <cell r="M999" t="str">
            <v/>
          </cell>
          <cell r="O999" t="str">
            <v/>
          </cell>
          <cell r="P999" t="str">
            <v/>
          </cell>
        </row>
        <row r="1000">
          <cell r="H1000">
            <v>4.1660000000000004</v>
          </cell>
          <cell r="I1000" t="str">
            <v>MSNORV19</v>
          </cell>
          <cell r="J1000" t="str">
            <v>Full Band 10</v>
          </cell>
          <cell r="M1000" t="str">
            <v/>
          </cell>
          <cell r="O1000" t="str">
            <v/>
          </cell>
          <cell r="P1000" t="str">
            <v/>
          </cell>
        </row>
        <row r="1001">
          <cell r="H1001">
            <v>4.1669999999999998</v>
          </cell>
          <cell r="I1001" t="str">
            <v>MSNORV20</v>
          </cell>
          <cell r="J1001" t="str">
            <v>Full Band 11</v>
          </cell>
          <cell r="M1001" t="str">
            <v/>
          </cell>
          <cell r="O1001" t="str">
            <v/>
          </cell>
          <cell r="P1001" t="str">
            <v/>
          </cell>
        </row>
        <row r="1002">
          <cell r="H1002">
            <v>4.1680000000000001</v>
          </cell>
          <cell r="I1002" t="str">
            <v>MSNORV21</v>
          </cell>
          <cell r="J1002" t="str">
            <v>Full Band 12</v>
          </cell>
          <cell r="M1002" t="str">
            <v/>
          </cell>
          <cell r="O1002" t="str">
            <v/>
          </cell>
          <cell r="P1002" t="str">
            <v/>
          </cell>
        </row>
        <row r="1003">
          <cell r="H1003">
            <v>4.1689999999999996</v>
          </cell>
          <cell r="I1003" t="str">
            <v>MSNORV22</v>
          </cell>
          <cell r="J1003" t="str">
            <v>Full Band 13</v>
          </cell>
          <cell r="M1003" t="str">
            <v/>
          </cell>
          <cell r="O1003" t="str">
            <v/>
          </cell>
          <cell r="P1003" t="str">
            <v/>
          </cell>
        </row>
        <row r="1004">
          <cell r="H1004">
            <v>4.17</v>
          </cell>
          <cell r="I1004" t="str">
            <v>MSNORV23</v>
          </cell>
          <cell r="J1004" t="str">
            <v>Full Band 14</v>
          </cell>
          <cell r="M1004" t="str">
            <v/>
          </cell>
          <cell r="O1004" t="str">
            <v/>
          </cell>
          <cell r="P1004" t="str">
            <v/>
          </cell>
        </row>
        <row r="1005">
          <cell r="H1005">
            <v>4.1710000000000003</v>
          </cell>
          <cell r="I1005" t="str">
            <v>MSNORV24</v>
          </cell>
          <cell r="J1005" t="str">
            <v>Full Band 15</v>
          </cell>
          <cell r="M1005" t="str">
            <v/>
          </cell>
          <cell r="O1005" t="str">
            <v/>
          </cell>
          <cell r="P1005" t="str">
            <v/>
          </cell>
        </row>
        <row r="1006">
          <cell r="H1006">
            <v>4.1719999999999997</v>
          </cell>
          <cell r="I1006" t="str">
            <v>MSNORV25</v>
          </cell>
          <cell r="J1006" t="str">
            <v>Full Band 16</v>
          </cell>
          <cell r="M1006" t="str">
            <v/>
          </cell>
          <cell r="O1006" t="str">
            <v/>
          </cell>
          <cell r="P1006" t="str">
            <v/>
          </cell>
        </row>
        <row r="1007">
          <cell r="H1007">
            <v>4.173</v>
          </cell>
          <cell r="I1007" t="str">
            <v>MSNORV26</v>
          </cell>
          <cell r="J1007" t="str">
            <v>Full Band 17</v>
          </cell>
          <cell r="M1007" t="str">
            <v/>
          </cell>
          <cell r="O1007" t="str">
            <v/>
          </cell>
          <cell r="P1007" t="str">
            <v/>
          </cell>
        </row>
        <row r="1008">
          <cell r="H1008">
            <v>4.1740000000000004</v>
          </cell>
          <cell r="I1008" t="str">
            <v>MSNORV27</v>
          </cell>
          <cell r="J1008" t="str">
            <v>Full Band 18</v>
          </cell>
          <cell r="M1008" t="str">
            <v/>
          </cell>
          <cell r="O1008" t="str">
            <v/>
          </cell>
          <cell r="P1008" t="str">
            <v/>
          </cell>
        </row>
        <row r="1009">
          <cell r="H1009">
            <v>4.1749999999999998</v>
          </cell>
          <cell r="I1009" t="str">
            <v>MSNORV28</v>
          </cell>
          <cell r="J1009" t="str">
            <v>Full Band 19</v>
          </cell>
          <cell r="M1009" t="str">
            <v/>
          </cell>
          <cell r="O1009" t="str">
            <v/>
          </cell>
          <cell r="P1009" t="str">
            <v/>
          </cell>
        </row>
        <row r="1010">
          <cell r="H1010">
            <v>4.1760000000000002</v>
          </cell>
          <cell r="I1010" t="str">
            <v>MSNORV29</v>
          </cell>
          <cell r="J1010" t="str">
            <v>Full Band 20</v>
          </cell>
          <cell r="M1010" t="str">
            <v/>
          </cell>
          <cell r="O1010" t="str">
            <v/>
          </cell>
          <cell r="P1010" t="str">
            <v/>
          </cell>
        </row>
        <row r="1011">
          <cell r="H1011">
            <v>4.1769999999999996</v>
          </cell>
          <cell r="I1011" t="str">
            <v>MSNORV30</v>
          </cell>
          <cell r="J1011" t="str">
            <v>Full Band 21</v>
          </cell>
          <cell r="M1011" t="str">
            <v/>
          </cell>
          <cell r="O1011" t="str">
            <v/>
          </cell>
          <cell r="P1011" t="str">
            <v/>
          </cell>
        </row>
        <row r="1012">
          <cell r="H1012">
            <v>4.1779999999999999</v>
          </cell>
          <cell r="I1012" t="str">
            <v>MSNORV30A</v>
          </cell>
          <cell r="J1012" t="str">
            <v>Full Band 22</v>
          </cell>
          <cell r="M1012" t="str">
            <v/>
          </cell>
          <cell r="O1012" t="str">
            <v/>
          </cell>
          <cell r="P1012" t="str">
            <v/>
          </cell>
        </row>
        <row r="1014">
          <cell r="F1014" t="str">
            <v>Non-Domestic Properrties with No RV: NO SURFACE DRAINAGE</v>
          </cell>
        </row>
        <row r="1015">
          <cell r="J1015" t="str">
            <v>12/15 mm (0.5")</v>
          </cell>
          <cell r="K1015">
            <v>32</v>
          </cell>
          <cell r="L1015">
            <v>32</v>
          </cell>
          <cell r="M1015">
            <v>0</v>
          </cell>
          <cell r="N1015">
            <v>9</v>
          </cell>
        </row>
        <row r="1016">
          <cell r="J1016" t="str">
            <v>20/22 mm (0.75")</v>
          </cell>
          <cell r="K1016">
            <v>80</v>
          </cell>
          <cell r="L1016">
            <v>88.5</v>
          </cell>
          <cell r="M1016">
            <v>0.10624999999999996</v>
          </cell>
          <cell r="N1016">
            <v>4</v>
          </cell>
        </row>
        <row r="1017">
          <cell r="J1017" t="str">
            <v>25/28 mm (1")</v>
          </cell>
          <cell r="K1017">
            <v>143</v>
          </cell>
          <cell r="L1017">
            <v>158</v>
          </cell>
          <cell r="M1017">
            <v>0.10489510489510478</v>
          </cell>
          <cell r="N1017">
            <v>3</v>
          </cell>
        </row>
        <row r="1018">
          <cell r="J1018" t="str">
            <v>30/32/35 mm (1.25")</v>
          </cell>
          <cell r="K1018">
            <v>143</v>
          </cell>
          <cell r="L1018">
            <v>158</v>
          </cell>
          <cell r="M1018">
            <v>0.10489510489510478</v>
          </cell>
          <cell r="N1018">
            <v>1</v>
          </cell>
        </row>
        <row r="1019">
          <cell r="J1019" t="str">
            <v>40/42 mm (1.5")</v>
          </cell>
          <cell r="K1019">
            <v>323</v>
          </cell>
          <cell r="L1019">
            <v>356</v>
          </cell>
          <cell r="M1019">
            <v>0.10216718266253877</v>
          </cell>
          <cell r="N1019">
            <v>3</v>
          </cell>
        </row>
        <row r="1020">
          <cell r="J1020" t="str">
            <v>50/54 mm (2")</v>
          </cell>
          <cell r="K1020">
            <v>573</v>
          </cell>
          <cell r="L1020">
            <v>631</v>
          </cell>
          <cell r="M1020">
            <v>0.10122164048865612</v>
          </cell>
          <cell r="N1020">
            <v>4</v>
          </cell>
        </row>
        <row r="1021">
          <cell r="J1021" t="str">
            <v>75/80 mm (3")</v>
          </cell>
          <cell r="K1021">
            <v>1288</v>
          </cell>
          <cell r="L1021">
            <v>1417</v>
          </cell>
          <cell r="M1021">
            <v>0.10015527950310554</v>
          </cell>
          <cell r="N1021">
            <v>4</v>
          </cell>
        </row>
        <row r="1022">
          <cell r="J1022" t="str">
            <v>100 mm (4")</v>
          </cell>
          <cell r="K1022">
            <v>2287</v>
          </cell>
          <cell r="L1022">
            <v>2516</v>
          </cell>
          <cell r="M1022">
            <v>0.10013117621338008</v>
          </cell>
          <cell r="N1022">
            <v>1</v>
          </cell>
        </row>
        <row r="1023">
          <cell r="J1023" t="str">
            <v>&gt; = 150 mm (&gt; = 6")</v>
          </cell>
          <cell r="K1023">
            <v>5657</v>
          </cell>
          <cell r="L1023">
            <v>5657</v>
          </cell>
          <cell r="M1023">
            <v>0</v>
          </cell>
          <cell r="N1023">
            <v>0</v>
          </cell>
        </row>
        <row r="1026">
          <cell r="D1026">
            <v>4.1790000000000003</v>
          </cell>
          <cell r="E1026" t="str">
            <v>Minimum Charges</v>
          </cell>
        </row>
        <row r="1027">
          <cell r="H1027">
            <v>4.18</v>
          </cell>
          <cell r="I1027" t="str">
            <v>MSMIN01</v>
          </cell>
          <cell r="J1027" t="str">
            <v>General</v>
          </cell>
          <cell r="M1027" t="str">
            <v/>
          </cell>
          <cell r="O1027" t="str">
            <v/>
          </cell>
          <cell r="P1027" t="str">
            <v/>
          </cell>
        </row>
        <row r="1028">
          <cell r="H1028">
            <v>4.181</v>
          </cell>
          <cell r="I1028" t="str">
            <v>MSMIN05</v>
          </cell>
          <cell r="J1028" t="str">
            <v>Low User (40) - surface water and highway drainage</v>
          </cell>
          <cell r="M1028" t="str">
            <v/>
          </cell>
          <cell r="O1028" t="str">
            <v/>
          </cell>
          <cell r="P1028" t="str">
            <v/>
          </cell>
        </row>
        <row r="1029">
          <cell r="H1029">
            <v>4.1820000000000004</v>
          </cell>
          <cell r="I1029" t="str">
            <v>MSMIN06</v>
          </cell>
          <cell r="J1029" t="str">
            <v>Low User (40) - highway drainage only</v>
          </cell>
          <cell r="M1029" t="str">
            <v/>
          </cell>
          <cell r="O1029" t="str">
            <v/>
          </cell>
          <cell r="P1029" t="str">
            <v/>
          </cell>
        </row>
        <row r="1030">
          <cell r="H1030">
            <v>4.1829999999999998</v>
          </cell>
          <cell r="I1030" t="str">
            <v>MSMIN07</v>
          </cell>
          <cell r="J1030" t="str">
            <v>Low User (80) - surface and highway drainage</v>
          </cell>
          <cell r="M1030" t="str">
            <v/>
          </cell>
          <cell r="O1030" t="str">
            <v/>
          </cell>
          <cell r="P1030" t="str">
            <v/>
          </cell>
        </row>
        <row r="1031">
          <cell r="H1031">
            <v>4.1840000000000002</v>
          </cell>
          <cell r="I1031" t="str">
            <v>MSMIN08</v>
          </cell>
          <cell r="J1031" t="str">
            <v>Low User (80) - highway drainage only</v>
          </cell>
          <cell r="M1031" t="str">
            <v/>
          </cell>
          <cell r="O1031" t="str">
            <v/>
          </cell>
          <cell r="P1031" t="str">
            <v/>
          </cell>
        </row>
        <row r="1033">
          <cell r="D1033">
            <v>4.1849999999999996</v>
          </cell>
          <cell r="E1033" t="str">
            <v>Maximum Charges</v>
          </cell>
        </row>
        <row r="1034">
          <cell r="H1034">
            <v>4.1859999999999999</v>
          </cell>
          <cell r="I1034" t="str">
            <v>MSMAX01</v>
          </cell>
          <cell r="J1034" t="str">
            <v>Surface drainage</v>
          </cell>
          <cell r="M1034" t="str">
            <v/>
          </cell>
          <cell r="O1034" t="str">
            <v/>
          </cell>
          <cell r="P1034" t="str">
            <v/>
          </cell>
        </row>
        <row r="1037">
          <cell r="D1037">
            <v>4.1870000000000003</v>
          </cell>
          <cell r="E1037" t="str">
            <v>Discounts</v>
          </cell>
          <cell r="S1037" t="str">
            <v>Raw numbers</v>
          </cell>
        </row>
        <row r="1038">
          <cell r="S1038" t="str">
            <v>Banner</v>
          </cell>
          <cell r="T1038" t="str">
            <v>ICL</v>
          </cell>
        </row>
        <row r="1039">
          <cell r="H1039">
            <v>4.1879999999999997</v>
          </cell>
          <cell r="I1039" t="str">
            <v>MSDIS01</v>
          </cell>
          <cell r="J1039" t="str">
            <v>Direct debit</v>
          </cell>
          <cell r="K1039">
            <v>-2.5</v>
          </cell>
          <cell r="L1039">
            <v>-2.5</v>
          </cell>
          <cell r="M1039">
            <v>0</v>
          </cell>
          <cell r="N1039">
            <v>282785</v>
          </cell>
          <cell r="O1039">
            <v>-706962.5</v>
          </cell>
          <cell r="P1039">
            <v>-706962.5</v>
          </cell>
          <cell r="S1039">
            <v>282785</v>
          </cell>
        </row>
        <row r="1041">
          <cell r="D1041">
            <v>4.1890000000000001</v>
          </cell>
          <cell r="E1041" t="str">
            <v>Other Charges</v>
          </cell>
        </row>
        <row r="1042">
          <cell r="J1042" t="str">
            <v>vgt adj</v>
          </cell>
          <cell r="L1042">
            <v>139</v>
          </cell>
          <cell r="M1042" t="str">
            <v/>
          </cell>
          <cell r="N1042">
            <v>394</v>
          </cell>
          <cell r="O1042" t="str">
            <v/>
          </cell>
          <cell r="P1042">
            <v>54766</v>
          </cell>
        </row>
        <row r="1043">
          <cell r="K1043">
            <v>60</v>
          </cell>
          <cell r="M1043">
            <v>-1</v>
          </cell>
          <cell r="N1043">
            <v>394</v>
          </cell>
          <cell r="O1043">
            <v>23640</v>
          </cell>
          <cell r="P1043" t="str">
            <v/>
          </cell>
        </row>
        <row r="1044">
          <cell r="K1044">
            <v>0.68300000000000005</v>
          </cell>
          <cell r="N1044">
            <v>89960</v>
          </cell>
          <cell r="O1044">
            <v>61442.680000000008</v>
          </cell>
        </row>
        <row r="1047">
          <cell r="J1047" t="str">
            <v>vgt forecast</v>
          </cell>
          <cell r="L1047">
            <v>139</v>
          </cell>
          <cell r="N1047">
            <v>104</v>
          </cell>
          <cell r="O1047" t="str">
            <v/>
          </cell>
          <cell r="P1047">
            <v>14456</v>
          </cell>
        </row>
        <row r="1048">
          <cell r="K1048">
            <v>60</v>
          </cell>
          <cell r="N1048">
            <v>104</v>
          </cell>
          <cell r="O1048">
            <v>6240</v>
          </cell>
          <cell r="P1048" t="str">
            <v/>
          </cell>
        </row>
        <row r="1049">
          <cell r="K1049">
            <v>0.68300000000000005</v>
          </cell>
          <cell r="N1049">
            <v>21840</v>
          </cell>
          <cell r="O1049">
            <v>14916.720000000001</v>
          </cell>
        </row>
        <row r="1063">
          <cell r="M1063" t="str">
            <v/>
          </cell>
          <cell r="O1063" t="str">
            <v/>
          </cell>
          <cell r="P1063" t="str">
            <v/>
          </cell>
        </row>
        <row r="1064">
          <cell r="M1064" t="str">
            <v/>
          </cell>
          <cell r="O1064" t="str">
            <v/>
          </cell>
          <cell r="P1064" t="str">
            <v/>
          </cell>
        </row>
        <row r="1065">
          <cell r="M1065" t="str">
            <v/>
          </cell>
          <cell r="O1065" t="str">
            <v/>
          </cell>
          <cell r="P1065" t="str">
            <v/>
          </cell>
        </row>
        <row r="1066">
          <cell r="M1066" t="str">
            <v/>
          </cell>
          <cell r="O1066" t="str">
            <v/>
          </cell>
          <cell r="P1066" t="str">
            <v/>
          </cell>
        </row>
        <row r="1067">
          <cell r="M1067" t="str">
            <v/>
          </cell>
          <cell r="O1067" t="str">
            <v/>
          </cell>
          <cell r="P1067" t="str">
            <v/>
          </cell>
        </row>
        <row r="1068">
          <cell r="M1068" t="str">
            <v/>
          </cell>
          <cell r="O1068" t="str">
            <v/>
          </cell>
          <cell r="P1068" t="str">
            <v/>
          </cell>
        </row>
        <row r="1069">
          <cell r="M1069" t="str">
            <v/>
          </cell>
          <cell r="O1069" t="str">
            <v/>
          </cell>
          <cell r="P1069" t="str">
            <v/>
          </cell>
        </row>
        <row r="1070">
          <cell r="M1070" t="str">
            <v/>
          </cell>
          <cell r="O1070" t="str">
            <v/>
          </cell>
          <cell r="P1070" t="str">
            <v/>
          </cell>
        </row>
        <row r="1071">
          <cell r="M1071" t="str">
            <v/>
          </cell>
          <cell r="O1071" t="str">
            <v/>
          </cell>
          <cell r="P1071" t="str">
            <v/>
          </cell>
        </row>
        <row r="1072">
          <cell r="M1072" t="str">
            <v/>
          </cell>
          <cell r="O1072" t="str">
            <v/>
          </cell>
          <cell r="P1072" t="str">
            <v/>
          </cell>
        </row>
        <row r="1073">
          <cell r="M1073" t="str">
            <v/>
          </cell>
          <cell r="O1073" t="str">
            <v/>
          </cell>
          <cell r="P1073" t="str">
            <v/>
          </cell>
        </row>
        <row r="1074">
          <cell r="M1074" t="str">
            <v/>
          </cell>
          <cell r="O1074" t="str">
            <v/>
          </cell>
          <cell r="P1074" t="str">
            <v/>
          </cell>
        </row>
        <row r="1075">
          <cell r="M1075" t="str">
            <v/>
          </cell>
          <cell r="O1075" t="str">
            <v/>
          </cell>
          <cell r="P1075" t="str">
            <v/>
          </cell>
        </row>
        <row r="1076">
          <cell r="M1076" t="str">
            <v/>
          </cell>
          <cell r="O1076" t="str">
            <v/>
          </cell>
          <cell r="P1076" t="str">
            <v/>
          </cell>
        </row>
        <row r="1077">
          <cell r="M1077" t="str">
            <v/>
          </cell>
          <cell r="O1077" t="str">
            <v/>
          </cell>
          <cell r="P1077" t="str">
            <v/>
          </cell>
        </row>
        <row r="1078">
          <cell r="M1078" t="str">
            <v/>
          </cell>
          <cell r="O1078" t="str">
            <v/>
          </cell>
          <cell r="P1078" t="str">
            <v/>
          </cell>
        </row>
        <row r="1079">
          <cell r="M1079" t="str">
            <v/>
          </cell>
          <cell r="O1079" t="str">
            <v/>
          </cell>
          <cell r="P1079" t="str">
            <v/>
          </cell>
        </row>
        <row r="1082">
          <cell r="J1082" t="str">
            <v>TOTALS</v>
          </cell>
          <cell r="K1082" t="str">
            <v>-</v>
          </cell>
          <cell r="L1082" t="str">
            <v>-</v>
          </cell>
          <cell r="M1082" t="str">
            <v>-</v>
          </cell>
          <cell r="N1082" t="str">
            <v>-</v>
          </cell>
          <cell r="O1082">
            <v>215218277.55685142</v>
          </cell>
          <cell r="P1082">
            <v>227346836.61985141</v>
          </cell>
        </row>
        <row r="1084">
          <cell r="J1084" t="str">
            <v>RATIO OF WEIGHTING YEAR REVENUES</v>
          </cell>
        </row>
        <row r="1086">
          <cell r="J1086" t="str">
            <v>Bt(1)/Bt-1(1) = V / IV =</v>
          </cell>
          <cell r="N1086">
            <v>1.0563546888335082</v>
          </cell>
        </row>
        <row r="1089">
          <cell r="B1089">
            <v>5</v>
          </cell>
          <cell r="C1089" t="str">
            <v>Trade Effluent</v>
          </cell>
        </row>
        <row r="1090">
          <cell r="G1090" t="str">
            <v>Standing Charges</v>
          </cell>
          <cell r="K1090" t="str">
            <v>Charges(£.p)</v>
          </cell>
          <cell r="N1090" t="str">
            <v>Charge</v>
          </cell>
          <cell r="O1090" t="str">
            <v>Weighting Year Revenue</v>
          </cell>
        </row>
        <row r="1091">
          <cell r="K1091" t="str">
            <v>prior</v>
          </cell>
          <cell r="L1091" t="str">
            <v>charging</v>
          </cell>
          <cell r="N1091" t="str">
            <v>Multiplier</v>
          </cell>
          <cell r="O1091" t="str">
            <v>prior</v>
          </cell>
          <cell r="P1091" t="str">
            <v>charging</v>
          </cell>
        </row>
        <row r="1092">
          <cell r="K1092" t="str">
            <v>year</v>
          </cell>
          <cell r="L1092" t="str">
            <v>year</v>
          </cell>
          <cell r="O1092" t="str">
            <v>year</v>
          </cell>
          <cell r="P1092" t="str">
            <v>year</v>
          </cell>
        </row>
        <row r="1093">
          <cell r="I1093" t="str">
            <v>Line</v>
          </cell>
          <cell r="J1093" t="str">
            <v>Description</v>
          </cell>
          <cell r="K1093" t="str">
            <v>2004-05</v>
          </cell>
          <cell r="L1093" t="str">
            <v>2005-06</v>
          </cell>
          <cell r="M1093" t="str">
            <v>% Change</v>
          </cell>
          <cell r="N1093" t="str">
            <v>2003-04</v>
          </cell>
          <cell r="O1093" t="str">
            <v>2004-05</v>
          </cell>
          <cell r="P1093" t="str">
            <v>2005-06</v>
          </cell>
        </row>
        <row r="1131">
          <cell r="D1131">
            <v>5.0339999999999998</v>
          </cell>
          <cell r="E1131" t="str">
            <v>Reservation Volumetric Charges</v>
          </cell>
        </row>
        <row r="1133">
          <cell r="H1133">
            <v>5.0350000000000001</v>
          </cell>
          <cell r="I1133" t="str">
            <v>TERES01</v>
          </cell>
          <cell r="J1133" t="str">
            <v>R - Reservation</v>
          </cell>
          <cell r="K1133">
            <v>0.02</v>
          </cell>
          <cell r="L1133">
            <v>0.02</v>
          </cell>
          <cell r="M1133">
            <v>0</v>
          </cell>
          <cell r="N1133">
            <v>0</v>
          </cell>
          <cell r="O1133">
            <v>0</v>
          </cell>
          <cell r="P1133">
            <v>0</v>
          </cell>
        </row>
        <row r="1134">
          <cell r="H1134">
            <v>5.0359999999999996</v>
          </cell>
          <cell r="I1134" t="str">
            <v>TERES02</v>
          </cell>
          <cell r="J1134" t="str">
            <v>V - Reservation</v>
          </cell>
          <cell r="K1134">
            <v>1.4999999999999999E-2</v>
          </cell>
          <cell r="L1134">
            <v>1.4999999999999999E-2</v>
          </cell>
          <cell r="M1134">
            <v>0</v>
          </cell>
          <cell r="N1134">
            <v>0</v>
          </cell>
          <cell r="O1134">
            <v>0</v>
          </cell>
          <cell r="P1134">
            <v>0</v>
          </cell>
        </row>
        <row r="1135">
          <cell r="H1135">
            <v>5.0369999999999999</v>
          </cell>
          <cell r="I1135" t="str">
            <v>TERES03</v>
          </cell>
          <cell r="J1135" t="str">
            <v>VB - Reservation</v>
          </cell>
          <cell r="K1135">
            <v>3.0000000000000001E-3</v>
          </cell>
          <cell r="L1135">
            <v>3.0000000000000001E-3</v>
          </cell>
          <cell r="M1135">
            <v>0</v>
          </cell>
          <cell r="N1135">
            <v>0</v>
          </cell>
          <cell r="O1135">
            <v>0</v>
          </cell>
          <cell r="P1135">
            <v>0</v>
          </cell>
        </row>
        <row r="1136">
          <cell r="H1136">
            <v>5.0380000000000003</v>
          </cell>
          <cell r="I1136" t="str">
            <v>TERES04</v>
          </cell>
          <cell r="J1136" t="str">
            <v>B per KG - Reservation</v>
          </cell>
          <cell r="K1136">
            <v>2.8000000000000001E-2</v>
          </cell>
          <cell r="L1136">
            <v>2.8000000000000001E-2</v>
          </cell>
          <cell r="M1136">
            <v>0</v>
          </cell>
          <cell r="N1136">
            <v>0</v>
          </cell>
          <cell r="O1136">
            <v>0</v>
          </cell>
          <cell r="P1136">
            <v>0</v>
          </cell>
        </row>
        <row r="1137">
          <cell r="H1137">
            <v>5.0389999999999997</v>
          </cell>
          <cell r="I1137" t="str">
            <v>TERES05</v>
          </cell>
          <cell r="J1137" t="str">
            <v>S per KG - Reservation</v>
          </cell>
          <cell r="K1137">
            <v>4.2999999999999997E-2</v>
          </cell>
          <cell r="L1137">
            <v>4.2999999999999997E-2</v>
          </cell>
          <cell r="M1137">
            <v>0</v>
          </cell>
          <cell r="N1137">
            <v>0</v>
          </cell>
          <cell r="O1137">
            <v>0</v>
          </cell>
          <cell r="P1137">
            <v>0</v>
          </cell>
        </row>
        <row r="1138">
          <cell r="H1138">
            <v>5.04</v>
          </cell>
          <cell r="I1138" t="str">
            <v>TERES06</v>
          </cell>
          <cell r="J1138" t="str">
            <v>R - take</v>
          </cell>
          <cell r="K1138">
            <v>0.111</v>
          </cell>
          <cell r="L1138">
            <v>0.111</v>
          </cell>
          <cell r="M1138">
            <v>0</v>
          </cell>
          <cell r="N1138">
            <v>0</v>
          </cell>
          <cell r="O1138">
            <v>0</v>
          </cell>
          <cell r="P1138">
            <v>0</v>
          </cell>
        </row>
        <row r="1139">
          <cell r="H1139">
            <v>5.0410000000000004</v>
          </cell>
          <cell r="I1139" t="str">
            <v>TERES07</v>
          </cell>
          <cell r="J1139" t="str">
            <v>V - take</v>
          </cell>
          <cell r="K1139">
            <v>9.0999999999999998E-2</v>
          </cell>
          <cell r="L1139">
            <v>9.0999999999999998E-2</v>
          </cell>
          <cell r="M1139">
            <v>0</v>
          </cell>
          <cell r="N1139">
            <v>0</v>
          </cell>
          <cell r="O1139">
            <v>0</v>
          </cell>
          <cell r="P1139">
            <v>0</v>
          </cell>
        </row>
        <row r="1140">
          <cell r="H1140">
            <v>5.0419999999999998</v>
          </cell>
          <cell r="I1140" t="str">
            <v>TERES08</v>
          </cell>
          <cell r="J1140" t="str">
            <v>VB - take</v>
          </cell>
          <cell r="K1140">
            <v>1.2E-2</v>
          </cell>
          <cell r="L1140">
            <v>1.2E-2</v>
          </cell>
          <cell r="M1140">
            <v>0</v>
          </cell>
          <cell r="N1140">
            <v>0</v>
          </cell>
          <cell r="O1140">
            <v>0</v>
          </cell>
          <cell r="P1140">
            <v>0</v>
          </cell>
        </row>
        <row r="1141">
          <cell r="H1141">
            <v>5.0430000000000001</v>
          </cell>
          <cell r="I1141" t="str">
            <v>TERES09</v>
          </cell>
          <cell r="J1141" t="str">
            <v>B per KG - take</v>
          </cell>
          <cell r="K1141">
            <v>0.27099999999999996</v>
          </cell>
          <cell r="L1141">
            <v>0.27099999999999996</v>
          </cell>
          <cell r="M1141">
            <v>0</v>
          </cell>
          <cell r="N1141">
            <v>0</v>
          </cell>
          <cell r="O1141">
            <v>0</v>
          </cell>
          <cell r="P1141">
            <v>0</v>
          </cell>
        </row>
        <row r="1142">
          <cell r="H1142">
            <v>5.0439999999999996</v>
          </cell>
          <cell r="I1142" t="str">
            <v>TERES10</v>
          </cell>
          <cell r="J1142" t="str">
            <v>S per KG - take</v>
          </cell>
          <cell r="K1142">
            <v>0.30099999999999999</v>
          </cell>
          <cell r="L1142">
            <v>0.30099999999999999</v>
          </cell>
          <cell r="M1142">
            <v>0</v>
          </cell>
          <cell r="N1142">
            <v>0</v>
          </cell>
          <cell r="O1142">
            <v>0</v>
          </cell>
          <cell r="P1142">
            <v>0</v>
          </cell>
        </row>
        <row r="1144">
          <cell r="D1144">
            <v>5.0449999999999999</v>
          </cell>
          <cell r="E1144" t="str">
            <v>Fixed Charges</v>
          </cell>
        </row>
        <row r="1146">
          <cell r="F1146" t="str">
            <v>Fixed Charges</v>
          </cell>
        </row>
        <row r="1147">
          <cell r="H1147">
            <v>5.0460000000000003</v>
          </cell>
          <cell r="I1147" t="str">
            <v>TEFIXED01</v>
          </cell>
          <cell r="J1147" t="str">
            <v>Streamline Industrial</v>
          </cell>
          <cell r="M1147" t="str">
            <v/>
          </cell>
          <cell r="O1147" t="str">
            <v/>
          </cell>
          <cell r="P1147" t="str">
            <v/>
          </cell>
        </row>
        <row r="1148">
          <cell r="H1148">
            <v>5.0469999999999997</v>
          </cell>
          <cell r="I1148" t="str">
            <v>TEFIXED02</v>
          </cell>
          <cell r="J1148" t="str">
            <v>Streamline Blue</v>
          </cell>
          <cell r="M1148" t="str">
            <v/>
          </cell>
          <cell r="O1148" t="str">
            <v/>
          </cell>
          <cell r="P1148" t="str">
            <v/>
          </cell>
        </row>
        <row r="1149">
          <cell r="H1149">
            <v>5.048</v>
          </cell>
          <cell r="I1149" t="str">
            <v>TEFIXED03</v>
          </cell>
          <cell r="J1149" t="str">
            <v>Streamline Orange</v>
          </cell>
          <cell r="M1149" t="str">
            <v/>
          </cell>
          <cell r="O1149" t="str">
            <v/>
          </cell>
          <cell r="P1149" t="str">
            <v/>
          </cell>
        </row>
        <row r="1150">
          <cell r="H1150">
            <v>5.0490000000000004</v>
          </cell>
          <cell r="I1150" t="str">
            <v>TEFIXED04</v>
          </cell>
          <cell r="J1150" t="str">
            <v>Streamline Green</v>
          </cell>
          <cell r="M1150" t="str">
            <v/>
          </cell>
          <cell r="O1150" t="str">
            <v/>
          </cell>
          <cell r="P1150" t="str">
            <v/>
          </cell>
        </row>
        <row r="1151">
          <cell r="H1151">
            <v>5.05</v>
          </cell>
          <cell r="I1151" t="str">
            <v>TEFIXED05</v>
          </cell>
          <cell r="J1151" t="str">
            <v>Large User Supplement</v>
          </cell>
          <cell r="M1151" t="str">
            <v/>
          </cell>
          <cell r="O1151" t="str">
            <v/>
          </cell>
          <cell r="P1151" t="str">
            <v/>
          </cell>
        </row>
        <row r="1153">
          <cell r="F1153" t="str">
            <v>No Surface Drainage</v>
          </cell>
        </row>
        <row r="1154">
          <cell r="H1154">
            <v>5.0510000000000002</v>
          </cell>
          <cell r="I1154" t="str">
            <v>TEFIXED10</v>
          </cell>
          <cell r="J1154" t="str">
            <v>Streamline Industrial</v>
          </cell>
          <cell r="M1154" t="str">
            <v/>
          </cell>
          <cell r="O1154" t="str">
            <v/>
          </cell>
          <cell r="P1154" t="str">
            <v/>
          </cell>
        </row>
        <row r="1155">
          <cell r="H1155">
            <v>5.0519999999999996</v>
          </cell>
          <cell r="I1155" t="str">
            <v>TEFIXED11</v>
          </cell>
          <cell r="J1155" t="str">
            <v>Streamline Blue</v>
          </cell>
          <cell r="M1155" t="str">
            <v/>
          </cell>
          <cell r="O1155" t="str">
            <v/>
          </cell>
          <cell r="P1155" t="str">
            <v/>
          </cell>
        </row>
        <row r="1156">
          <cell r="H1156">
            <v>5.0529999999999999</v>
          </cell>
          <cell r="I1156" t="str">
            <v>TEFIXED12</v>
          </cell>
          <cell r="J1156" t="str">
            <v>Streamline Orange</v>
          </cell>
          <cell r="M1156" t="str">
            <v/>
          </cell>
          <cell r="O1156" t="str">
            <v/>
          </cell>
          <cell r="P1156" t="str">
            <v/>
          </cell>
        </row>
        <row r="1157">
          <cell r="H1157">
            <v>5.0540000000000003</v>
          </cell>
          <cell r="I1157" t="str">
            <v>TEFIXED13</v>
          </cell>
          <cell r="J1157" t="str">
            <v>Streamline Green</v>
          </cell>
          <cell r="M1157" t="str">
            <v/>
          </cell>
          <cell r="O1157" t="str">
            <v/>
          </cell>
          <cell r="P1157" t="str">
            <v/>
          </cell>
        </row>
        <row r="1160">
          <cell r="D1160">
            <v>5.0549999999999997</v>
          </cell>
          <cell r="E1160" t="str">
            <v>Minimum Charges</v>
          </cell>
        </row>
        <row r="1162">
          <cell r="H1162">
            <v>5.056</v>
          </cell>
          <cell r="I1162" t="str">
            <v>TEMIN01</v>
          </cell>
          <cell r="J1162" t="str">
            <v>General</v>
          </cell>
          <cell r="K1162">
            <v>160</v>
          </cell>
          <cell r="L1162">
            <v>180</v>
          </cell>
          <cell r="M1162">
            <v>0.125</v>
          </cell>
          <cell r="N1162">
            <v>1274</v>
          </cell>
          <cell r="O1162">
            <v>203840</v>
          </cell>
          <cell r="P1162">
            <v>229320</v>
          </cell>
          <cell r="R1162">
            <v>1511</v>
          </cell>
          <cell r="S1162" t="str">
            <v>From JR03</v>
          </cell>
        </row>
        <row r="1163">
          <cell r="H1163">
            <v>5.0570000000000004</v>
          </cell>
          <cell r="I1163" t="str">
            <v>TEMIN02</v>
          </cell>
          <cell r="J1163" t="str">
            <v>Sea Outfall</v>
          </cell>
          <cell r="M1163" t="str">
            <v/>
          </cell>
          <cell r="O1163" t="str">
            <v/>
          </cell>
          <cell r="P1163" t="str">
            <v/>
          </cell>
        </row>
        <row r="1165">
          <cell r="D1165">
            <v>5.0579999999999998</v>
          </cell>
          <cell r="E1165" t="str">
            <v>Additional Charges</v>
          </cell>
        </row>
        <row r="1167">
          <cell r="H1167">
            <v>5.0590000000000002</v>
          </cell>
          <cell r="I1167" t="str">
            <v>TEADD02</v>
          </cell>
          <cell r="J1167" t="str">
            <v>Recharge: NRA licence fees - Coslech STW</v>
          </cell>
          <cell r="M1167" t="str">
            <v/>
          </cell>
          <cell r="O1167" t="str">
            <v/>
          </cell>
          <cell r="P1167" t="str">
            <v/>
          </cell>
        </row>
        <row r="1168">
          <cell r="H1168">
            <v>5.0599999999999996</v>
          </cell>
          <cell r="I1168" t="str">
            <v>TEADD03</v>
          </cell>
          <cell r="J1168" t="str">
            <v>Recharge: NRA licence fees - Baglan Outfall</v>
          </cell>
          <cell r="M1168" t="str">
            <v/>
          </cell>
          <cell r="O1168" t="str">
            <v/>
          </cell>
          <cell r="P1168" t="str">
            <v/>
          </cell>
        </row>
        <row r="1169">
          <cell r="H1169">
            <v>5.0609999999999999</v>
          </cell>
          <cell r="I1169" t="str">
            <v>TEADD04</v>
          </cell>
          <cell r="J1169" t="str">
            <v>Recharge: NRA Licence Fees - Llandarcy Outfall</v>
          </cell>
          <cell r="M1169" t="str">
            <v/>
          </cell>
          <cell r="O1169" t="str">
            <v/>
          </cell>
          <cell r="P1169" t="str">
            <v/>
          </cell>
        </row>
        <row r="1171">
          <cell r="D1171">
            <v>5.0620000000000003</v>
          </cell>
          <cell r="E1171" t="str">
            <v>Farm Effluent Charges</v>
          </cell>
        </row>
        <row r="1173">
          <cell r="F1173" t="str">
            <v>STANDARD</v>
          </cell>
        </row>
        <row r="1175">
          <cell r="F1175" t="str">
            <v>SETTLEMENT</v>
          </cell>
        </row>
        <row r="1177">
          <cell r="F1177" t="str">
            <v>SCRAPING</v>
          </cell>
        </row>
        <row r="1179">
          <cell r="F1179" t="str">
            <v>SCRAPING &amp; SETTLEMENT</v>
          </cell>
        </row>
        <row r="1182">
          <cell r="D1182">
            <v>5.0629999999999997</v>
          </cell>
          <cell r="E1182" t="str">
            <v>Agreed Strength Charges</v>
          </cell>
        </row>
        <row r="1184">
          <cell r="H1184">
            <v>5.0640000000000001</v>
          </cell>
          <cell r="I1184" t="str">
            <v>TEAGREED01</v>
          </cell>
          <cell r="J1184" t="str">
            <v>Carwash</v>
          </cell>
          <cell r="M1184" t="str">
            <v/>
          </cell>
          <cell r="O1184" t="str">
            <v/>
          </cell>
          <cell r="P1184" t="str">
            <v/>
          </cell>
        </row>
        <row r="1185">
          <cell r="H1185">
            <v>5.0650000000000004</v>
          </cell>
          <cell r="I1185" t="str">
            <v>TEAGREED02</v>
          </cell>
          <cell r="J1185" t="str">
            <v>Laundrette</v>
          </cell>
          <cell r="M1185" t="str">
            <v/>
          </cell>
          <cell r="O1185" t="str">
            <v/>
          </cell>
          <cell r="P1185" t="str">
            <v/>
          </cell>
        </row>
        <row r="1186">
          <cell r="H1186">
            <v>5.0659999999999998</v>
          </cell>
          <cell r="I1186" t="str">
            <v>TEAGREED03</v>
          </cell>
          <cell r="J1186" t="str">
            <v>Surface water</v>
          </cell>
          <cell r="M1186" t="str">
            <v/>
          </cell>
          <cell r="O1186" t="str">
            <v/>
          </cell>
          <cell r="P1186" t="str">
            <v/>
          </cell>
        </row>
        <row r="1187">
          <cell r="H1187">
            <v>5.0670000000000002</v>
          </cell>
          <cell r="I1187" t="str">
            <v>TEAGREED04</v>
          </cell>
          <cell r="J1187" t="str">
            <v>Farm effluent</v>
          </cell>
          <cell r="M1187" t="str">
            <v/>
          </cell>
          <cell r="O1187" t="str">
            <v/>
          </cell>
          <cell r="P1187" t="str">
            <v/>
          </cell>
        </row>
        <row r="1188">
          <cell r="H1188">
            <v>5.0679999999999996</v>
          </cell>
          <cell r="I1188" t="str">
            <v>TEAGREED05</v>
          </cell>
          <cell r="J1188" t="str">
            <v>Dry cleaners</v>
          </cell>
          <cell r="M1188" t="str">
            <v/>
          </cell>
          <cell r="O1188" t="str">
            <v/>
          </cell>
          <cell r="P1188" t="str">
            <v/>
          </cell>
        </row>
        <row r="1189">
          <cell r="H1189">
            <v>5.069</v>
          </cell>
          <cell r="I1189" t="str">
            <v>TEAGREED05A</v>
          </cell>
          <cell r="J1189" t="str">
            <v>Swimming pool backwash</v>
          </cell>
          <cell r="M1189" t="str">
            <v/>
          </cell>
          <cell r="O1189" t="str">
            <v/>
          </cell>
          <cell r="P1189" t="str">
            <v/>
          </cell>
        </row>
        <row r="1190">
          <cell r="H1190">
            <v>5.07</v>
          </cell>
          <cell r="I1190" t="str">
            <v>TEAGREED06</v>
          </cell>
          <cell r="J1190" t="str">
            <v>Measured service charge A</v>
          </cell>
          <cell r="M1190" t="str">
            <v/>
          </cell>
          <cell r="O1190" t="str">
            <v/>
          </cell>
          <cell r="P1190" t="str">
            <v/>
          </cell>
        </row>
        <row r="1191">
          <cell r="H1191">
            <v>5.0709999999999997</v>
          </cell>
          <cell r="I1191" t="str">
            <v>TEAGREED07</v>
          </cell>
          <cell r="J1191" t="str">
            <v>Measured service charge B</v>
          </cell>
          <cell r="M1191" t="str">
            <v/>
          </cell>
          <cell r="O1191" t="str">
            <v/>
          </cell>
          <cell r="P1191" t="str">
            <v/>
          </cell>
        </row>
        <row r="1192">
          <cell r="H1192">
            <v>5.0720000000000001</v>
          </cell>
          <cell r="I1192" t="str">
            <v>TEAGREED08</v>
          </cell>
          <cell r="J1192" t="str">
            <v>Measured service charge C</v>
          </cell>
          <cell r="M1192" t="str">
            <v/>
          </cell>
          <cell r="O1192" t="str">
            <v/>
          </cell>
          <cell r="P1192" t="str">
            <v/>
          </cell>
        </row>
        <row r="1193">
          <cell r="H1193">
            <v>5.0730000000000004</v>
          </cell>
          <cell r="I1193" t="str">
            <v>TEAGREED09</v>
          </cell>
          <cell r="J1193" t="str">
            <v>Measured service charge D</v>
          </cell>
          <cell r="M1193" t="str">
            <v/>
          </cell>
          <cell r="O1193" t="str">
            <v/>
          </cell>
          <cell r="P1193" t="str">
            <v/>
          </cell>
        </row>
        <row r="1195">
          <cell r="D1195">
            <v>5.0739999999999998</v>
          </cell>
          <cell r="E1195" t="str">
            <v>Regional Strengths</v>
          </cell>
        </row>
        <row r="1197">
          <cell r="H1197">
            <v>5.0750000000000002</v>
          </cell>
          <cell r="I1197" t="str">
            <v>TEREGION01</v>
          </cell>
          <cell r="J1197" t="str">
            <v>Os</v>
          </cell>
          <cell r="K1197">
            <v>312</v>
          </cell>
          <cell r="L1197">
            <v>312</v>
          </cell>
          <cell r="M1197">
            <v>0</v>
          </cell>
          <cell r="O1197">
            <v>0</v>
          </cell>
          <cell r="P1197">
            <v>0</v>
          </cell>
          <cell r="R1197">
            <v>312</v>
          </cell>
        </row>
        <row r="1198">
          <cell r="H1198">
            <v>5.0759999999999996</v>
          </cell>
          <cell r="I1198" t="str">
            <v>TEREGION02</v>
          </cell>
          <cell r="J1198" t="str">
            <v>Ss</v>
          </cell>
          <cell r="K1198">
            <v>230</v>
          </cell>
          <cell r="L1198">
            <v>230</v>
          </cell>
          <cell r="M1198">
            <v>0</v>
          </cell>
          <cell r="O1198">
            <v>0</v>
          </cell>
          <cell r="P1198">
            <v>0</v>
          </cell>
          <cell r="R1198">
            <v>230</v>
          </cell>
        </row>
        <row r="1200">
          <cell r="D1200">
            <v>5.077</v>
          </cell>
          <cell r="E1200" t="str">
            <v>Other Charges</v>
          </cell>
        </row>
        <row r="1201">
          <cell r="M1201" t="str">
            <v/>
          </cell>
          <cell r="O1201" t="str">
            <v/>
          </cell>
          <cell r="P1201" t="str">
            <v/>
          </cell>
        </row>
        <row r="1202">
          <cell r="M1202" t="str">
            <v/>
          </cell>
          <cell r="O1202" t="str">
            <v/>
          </cell>
          <cell r="P1202" t="str">
            <v/>
          </cell>
        </row>
        <row r="1203">
          <cell r="M1203" t="str">
            <v/>
          </cell>
          <cell r="O1203" t="str">
            <v/>
          </cell>
          <cell r="P1203" t="str">
            <v/>
          </cell>
        </row>
        <row r="1204">
          <cell r="M1204" t="str">
            <v/>
          </cell>
          <cell r="O1204" t="str">
            <v/>
          </cell>
          <cell r="P1204" t="str">
            <v/>
          </cell>
        </row>
        <row r="1205">
          <cell r="M1205" t="str">
            <v/>
          </cell>
          <cell r="O1205" t="str">
            <v/>
          </cell>
          <cell r="P1205" t="str">
            <v/>
          </cell>
        </row>
        <row r="1206">
          <cell r="M1206" t="str">
            <v/>
          </cell>
          <cell r="O1206" t="str">
            <v/>
          </cell>
          <cell r="P1206" t="str">
            <v/>
          </cell>
        </row>
        <row r="1207">
          <cell r="M1207" t="str">
            <v/>
          </cell>
          <cell r="O1207" t="str">
            <v/>
          </cell>
          <cell r="P1207" t="str">
            <v/>
          </cell>
        </row>
        <row r="1208">
          <cell r="M1208" t="str">
            <v/>
          </cell>
          <cell r="O1208" t="str">
            <v/>
          </cell>
          <cell r="P1208" t="str">
            <v/>
          </cell>
        </row>
        <row r="1209">
          <cell r="M1209" t="str">
            <v/>
          </cell>
          <cell r="O1209" t="str">
            <v/>
          </cell>
          <cell r="P1209" t="str">
            <v/>
          </cell>
        </row>
        <row r="1210">
          <cell r="M1210" t="str">
            <v/>
          </cell>
          <cell r="O1210" t="str">
            <v/>
          </cell>
          <cell r="P1210" t="str">
            <v/>
          </cell>
        </row>
        <row r="1211">
          <cell r="M1211" t="str">
            <v/>
          </cell>
          <cell r="O1211" t="str">
            <v/>
          </cell>
          <cell r="P1211" t="str">
            <v/>
          </cell>
        </row>
        <row r="1212">
          <cell r="M1212" t="str">
            <v/>
          </cell>
          <cell r="O1212" t="str">
            <v/>
          </cell>
          <cell r="P1212" t="str">
            <v/>
          </cell>
        </row>
        <row r="1213">
          <cell r="M1213" t="str">
            <v/>
          </cell>
          <cell r="O1213" t="str">
            <v/>
          </cell>
          <cell r="P1213" t="str">
            <v/>
          </cell>
        </row>
        <row r="1214">
          <cell r="M1214" t="str">
            <v/>
          </cell>
          <cell r="O1214" t="str">
            <v/>
          </cell>
          <cell r="P1214" t="str">
            <v/>
          </cell>
        </row>
        <row r="1215">
          <cell r="M1215" t="str">
            <v/>
          </cell>
          <cell r="O1215" t="str">
            <v/>
          </cell>
          <cell r="P1215" t="str">
            <v/>
          </cell>
        </row>
        <row r="1216">
          <cell r="M1216" t="str">
            <v/>
          </cell>
          <cell r="O1216" t="str">
            <v/>
          </cell>
          <cell r="P1216" t="str">
            <v/>
          </cell>
        </row>
        <row r="1217">
          <cell r="M1217" t="str">
            <v/>
          </cell>
          <cell r="O1217" t="str">
            <v/>
          </cell>
          <cell r="P1217" t="str">
            <v/>
          </cell>
        </row>
        <row r="1218">
          <cell r="M1218" t="str">
            <v/>
          </cell>
          <cell r="O1218" t="str">
            <v/>
          </cell>
          <cell r="P1218" t="str">
            <v/>
          </cell>
        </row>
        <row r="1219">
          <cell r="M1219" t="str">
            <v/>
          </cell>
          <cell r="O1219" t="str">
            <v/>
          </cell>
          <cell r="P1219" t="str">
            <v/>
          </cell>
        </row>
        <row r="1220">
          <cell r="M1220" t="str">
            <v/>
          </cell>
          <cell r="O1220" t="str">
            <v/>
          </cell>
          <cell r="P1220" t="str">
            <v/>
          </cell>
        </row>
        <row r="1221">
          <cell r="M1221" t="str">
            <v/>
          </cell>
          <cell r="O1221" t="str">
            <v/>
          </cell>
          <cell r="P1221" t="str">
            <v/>
          </cell>
        </row>
        <row r="1222">
          <cell r="M1222" t="str">
            <v/>
          </cell>
          <cell r="O1222" t="str">
            <v/>
          </cell>
          <cell r="P1222" t="str">
            <v/>
          </cell>
        </row>
        <row r="1223">
          <cell r="M1223" t="str">
            <v/>
          </cell>
          <cell r="O1223" t="str">
            <v/>
          </cell>
          <cell r="P1223" t="str">
            <v/>
          </cell>
        </row>
        <row r="1224">
          <cell r="M1224" t="str">
            <v/>
          </cell>
          <cell r="O1224" t="str">
            <v/>
          </cell>
          <cell r="P1224" t="str">
            <v/>
          </cell>
        </row>
        <row r="1225">
          <cell r="M1225" t="str">
            <v/>
          </cell>
          <cell r="O1225" t="str">
            <v/>
          </cell>
          <cell r="P1225" t="str">
            <v/>
          </cell>
        </row>
        <row r="1226">
          <cell r="M1226" t="str">
            <v/>
          </cell>
          <cell r="O1226" t="str">
            <v/>
          </cell>
          <cell r="P1226" t="str">
            <v/>
          </cell>
        </row>
        <row r="1227">
          <cell r="M1227" t="str">
            <v/>
          </cell>
          <cell r="O1227" t="str">
            <v/>
          </cell>
          <cell r="P1227" t="str">
            <v/>
          </cell>
        </row>
        <row r="1228">
          <cell r="M1228" t="str">
            <v/>
          </cell>
          <cell r="O1228" t="str">
            <v/>
          </cell>
          <cell r="P1228" t="str">
            <v/>
          </cell>
        </row>
        <row r="1229">
          <cell r="M1229" t="str">
            <v/>
          </cell>
          <cell r="O1229" t="str">
            <v/>
          </cell>
          <cell r="P1229" t="str">
            <v/>
          </cell>
        </row>
        <row r="1230">
          <cell r="M1230" t="str">
            <v/>
          </cell>
          <cell r="O1230" t="str">
            <v/>
          </cell>
          <cell r="P1230" t="str">
            <v/>
          </cell>
        </row>
        <row r="1231">
          <cell r="M1231" t="str">
            <v/>
          </cell>
          <cell r="O1231" t="str">
            <v/>
          </cell>
          <cell r="P1231" t="str">
            <v/>
          </cell>
        </row>
        <row r="1232">
          <cell r="M1232" t="str">
            <v/>
          </cell>
          <cell r="O1232" t="str">
            <v/>
          </cell>
          <cell r="P1232" t="str">
            <v/>
          </cell>
        </row>
        <row r="1233">
          <cell r="M1233" t="str">
            <v/>
          </cell>
          <cell r="O1233" t="str">
            <v/>
          </cell>
          <cell r="P1233" t="str">
            <v/>
          </cell>
        </row>
        <row r="1234">
          <cell r="M1234" t="str">
            <v/>
          </cell>
          <cell r="O1234" t="str">
            <v/>
          </cell>
          <cell r="P1234" t="str">
            <v/>
          </cell>
        </row>
        <row r="1235">
          <cell r="M1235" t="str">
            <v/>
          </cell>
          <cell r="O1235" t="str">
            <v/>
          </cell>
          <cell r="P1235" t="str">
            <v/>
          </cell>
        </row>
        <row r="1236">
          <cell r="M1236" t="str">
            <v/>
          </cell>
          <cell r="O1236" t="str">
            <v/>
          </cell>
          <cell r="P1236" t="str">
            <v/>
          </cell>
        </row>
        <row r="1237">
          <cell r="M1237" t="str">
            <v/>
          </cell>
          <cell r="O1237" t="str">
            <v/>
          </cell>
          <cell r="P1237" t="str">
            <v/>
          </cell>
        </row>
        <row r="1238">
          <cell r="M1238" t="str">
            <v/>
          </cell>
          <cell r="O1238" t="str">
            <v/>
          </cell>
          <cell r="P1238" t="str">
            <v/>
          </cell>
        </row>
        <row r="1241">
          <cell r="J1241" t="str">
            <v>TOTALS</v>
          </cell>
          <cell r="K1241" t="str">
            <v>-</v>
          </cell>
          <cell r="L1241" t="str">
            <v>-</v>
          </cell>
          <cell r="M1241" t="str">
            <v>-</v>
          </cell>
          <cell r="N1241" t="str">
            <v>-</v>
          </cell>
          <cell r="O1241">
            <v>20113113.679283906</v>
          </cell>
          <cell r="P1241">
            <v>20138593.679283906</v>
          </cell>
        </row>
        <row r="1243">
          <cell r="J1243" t="str">
            <v>RATIO OF WEIGHTING YEAR REVENUES</v>
          </cell>
        </row>
        <row r="1245">
          <cell r="J1245" t="str">
            <v>Bt(1)/Bt-1(1) = V / IV =</v>
          </cell>
          <cell r="N1245">
            <v>1.0012668351805838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row r="3">
          <cell r="F3" t="str">
            <v>No</v>
          </cell>
        </row>
        <row r="4">
          <cell r="F4" t="str">
            <v/>
          </cell>
        </row>
        <row r="5">
          <cell r="F5" t="str">
            <v/>
          </cell>
        </row>
        <row r="6">
          <cell r="F6" t="str">
            <v/>
          </cell>
        </row>
        <row r="7">
          <cell r="F7" t="str">
            <v/>
          </cell>
        </row>
        <row r="8">
          <cell r="F8" t="str">
            <v/>
          </cell>
        </row>
        <row r="9">
          <cell r="F9" t="str">
            <v/>
          </cell>
        </row>
        <row r="10">
          <cell r="F10" t="str">
            <v>No</v>
          </cell>
        </row>
        <row r="11">
          <cell r="F11" t="str">
            <v/>
          </cell>
        </row>
        <row r="12">
          <cell r="F12" t="str">
            <v/>
          </cell>
        </row>
        <row r="13">
          <cell r="F13" t="str">
            <v/>
          </cell>
        </row>
        <row r="14">
          <cell r="F14" t="str">
            <v/>
          </cell>
        </row>
        <row r="15">
          <cell r="F15" t="str">
            <v/>
          </cell>
        </row>
        <row r="16">
          <cell r="F16" t="str">
            <v/>
          </cell>
        </row>
        <row r="17">
          <cell r="F17" t="str">
            <v/>
          </cell>
        </row>
        <row r="18">
          <cell r="F18" t="str">
            <v>Yes</v>
          </cell>
        </row>
        <row r="21">
          <cell r="A21" t="str">
            <v>ActiveWorkbook.Worksheets("Data").Range("B18:B18").Value = ActiveWindow.DisplayHeadings</v>
          </cell>
        </row>
        <row r="22">
          <cell r="A22" t="str">
            <v>ActiveWorkbook.Worksheets("Data").Range("B19:B19").Value = ActiveWindow.DisplayHorizontalScrollBar</v>
          </cell>
        </row>
        <row r="23">
          <cell r="A23" t="str">
            <v>ActiveWorkbook.Worksheets("Data").Range("B20:B20").Value = ActiveWindow.DisplayVerticalScrollBar</v>
          </cell>
        </row>
        <row r="24">
          <cell r="A24" t="str">
            <v>ActiveWorkbook.Worksheets("Data").Range("B21:B21").Value = ActiveWindow.DisplayWorkbookTabs</v>
          </cell>
        </row>
        <row r="25">
          <cell r="A25" t="str">
            <v>ActiveWorkbook.Worksheets("Data").Range("B22:B22").Value = ActiveWindow.DisplayFormulas</v>
          </cell>
        </row>
        <row r="26">
          <cell r="A26" t="str">
            <v>ActiveWorkbook.Worksheets("Data").Range("B23:B23").Value = ActiveWindow.DisplayOutline</v>
          </cell>
        </row>
        <row r="27">
          <cell r="A27" t="str">
            <v>ActiveWorkbook.Worksheets("Data").Range("B24:B24").Value = ActiveWindow.DisplayZeros</v>
          </cell>
        </row>
        <row r="28">
          <cell r="A28" t="str">
            <v>ActiveWorkbook.Worksheets("Data").Range("B25:B25").Value = Application.CellDragAndDrop</v>
          </cell>
        </row>
        <row r="29">
          <cell r="A29" t="str">
            <v>ActiveWorkbook.Worksheets("Data").Range("B26:B26").Value = Application.MoveAfterReturn</v>
          </cell>
        </row>
        <row r="30">
          <cell r="A30" t="str">
            <v>ActiveWorkbook.Worksheets("Data").Range("B27:B27").Value = Application.DisplayFormulaBar</v>
          </cell>
        </row>
        <row r="31">
          <cell r="A31" t="str">
            <v>ActiveWorkbook.Worksheets("Data").Range("B28:B28").Value = Application.DisplayStatusBar</v>
          </cell>
        </row>
        <row r="32">
          <cell r="A32" t="str">
            <v>ActiveWorkbook.Worksheets("Data").Range("B29:B29").Value = Application.DisplayCommentIndicator</v>
          </cell>
        </row>
        <row r="33">
          <cell r="A33" t="str">
            <v>ActiveWorkbook.Worksheets("Data").Range("B30:B30").Value = Application.Calculation</v>
          </cell>
        </row>
        <row r="34">
          <cell r="A34" t="str">
            <v>ActiveWorkbook.Worksheets("Data").Range("B31:B31").Value = Application.EditDirectlyInCell</v>
          </cell>
        </row>
        <row r="35">
          <cell r="A35" t="str">
            <v>ActiveWorkbook.Worksheets("Data").Range("B32:B32").Value = Application.FixedDecimal</v>
          </cell>
        </row>
        <row r="36">
          <cell r="A36" t="str">
            <v>ActiveWorkbook.Worksheets("Data").Range("B33:B33").Value = Application.FixedDecimalPlaces</v>
          </cell>
        </row>
        <row r="37">
          <cell r="A37" t="str">
            <v>ActiveWorkbook.Worksheets("Data").Range("B34:B34").Value = Application.AskToUpdateLinks</v>
          </cell>
        </row>
        <row r="38">
          <cell r="A38" t="str">
            <v>ActiveWorkbook.Worksheets("Data").Range("B35:B35").Value = Application.CopyObjectsWithCells</v>
          </cell>
        </row>
        <row r="39">
          <cell r="A39" t="str">
            <v>ActiveWorkbook.Worksheets("Data").Range("B36:B36").Value = Application.EnableAnimations</v>
          </cell>
        </row>
        <row r="40">
          <cell r="A40" t="str">
            <v>ActiveWorkbook.Worksheets("Data").Range("B37:B37").Value = Application.ReferenceStyle</v>
          </cell>
        </row>
        <row r="41">
          <cell r="A41" t="str">
            <v>ActiveWorkbook.Worksheets("Data").Range("B38:B38").Value = Application.IgnoreRemoteRequests</v>
          </cell>
        </row>
        <row r="42">
          <cell r="A42" t="str">
            <v>ActiveWorkbook.Worksheets("Data").Range("B39:B39").Value = Application.PromptForSummaryInfo</v>
          </cell>
        </row>
        <row r="43">
          <cell r="A43" t="str">
            <v>ActiveWorkbook.Worksheets("Data").Range("B40:B40").Value = Application.DisplayRecentFiles</v>
          </cell>
        </row>
        <row r="44">
          <cell r="A44" t="str">
            <v>ActiveWorkbook.Worksheets("Data").Range("B41:B41").Value = Application.CommandBars("Standard").Visible</v>
          </cell>
        </row>
        <row r="45">
          <cell r="A45" t="str">
            <v>ActiveWorkbook.Worksheets("Data").Range("B42:B42").Value = Application.CommandBars("Formatting").Visible</v>
          </cell>
        </row>
        <row r="46">
          <cell r="A46" t="str">
            <v>ActiveWorkbook.Worksheets("Data").Range("B43:B43").Value = Application.CommandBars("Chart").Visible</v>
          </cell>
        </row>
        <row r="47">
          <cell r="A47" t="str">
            <v>ActiveWorkbook.Worksheets("Data").Range("B44:B44").Value = Application.CommandBars("Control ToolBox").Visible</v>
          </cell>
        </row>
        <row r="48">
          <cell r="A48" t="str">
            <v>ActiveWorkbook.Worksheets("Data").Range("B45:B45").Value = Application.CommandBars("Drawing").Visible</v>
          </cell>
        </row>
        <row r="49">
          <cell r="A49" t="str">
            <v>ActiveWorkbook.Worksheets("Data").Range("B46:B46").Value = Application.CommandBars("Exit Design Mode").Visible</v>
          </cell>
        </row>
        <row r="50">
          <cell r="A50" t="str">
            <v>ActiveWorkbook.Worksheets("Data").Range("B47:B47").Value = Application.CommandBars("Forms").Visible</v>
          </cell>
        </row>
        <row r="51">
          <cell r="A51" t="str">
            <v>ActiveWorkbook.Worksheets("Data").Range("B48:B48").Value = Application.CommandBars("PivotTable").Visible</v>
          </cell>
        </row>
        <row r="52">
          <cell r="A52" t="str">
            <v>ActiveWorkbook.Worksheets("Data").Range("B49:B49").Value = Application.CommandBars("Picture").Visible</v>
          </cell>
        </row>
        <row r="53">
          <cell r="A53" t="str">
            <v>ActiveWorkbook.Worksheets("Data").Range("B50:B50").Value = Application.CommandBars("Reviewing").Visible</v>
          </cell>
        </row>
        <row r="54">
          <cell r="A54" t="str">
            <v>ActiveWorkbook.Worksheets("Data").Range("B51:B51").Value = Application.CommandBars("Visual Basic").Visible</v>
          </cell>
        </row>
        <row r="55">
          <cell r="A55" t="str">
            <v>ActiveWorkbook.Worksheets("Data").Range("B52:B52").Value = Application.CommandBars("WordArt").Visible</v>
          </cell>
        </row>
        <row r="56">
          <cell r="A56" t="str">
            <v>ActiveWorkbook.Worksheets("Data").Range("B53:B53").Value = Application.CommandBars("Web").Visible</v>
          </cell>
        </row>
        <row r="57">
          <cell r="A57" t="str">
            <v>ActiveWorkbook.Worksheets("Data").Range("B54:B54").Value = ActiveWindow.DisplayGridlines</v>
          </cell>
        </row>
        <row r="58">
          <cell r="B58">
            <v>1220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R14 Comparison"/>
      <sheetName val="RR15 Summary"/>
      <sheetName val="RR15 Revised Summary"/>
      <sheetName val="Reliable Water Supply"/>
      <sheetName val="SOSI"/>
      <sheetName val="Leakage"/>
      <sheetName val="Water Effcncy"/>
      <sheetName val="Water quality"/>
      <sheetName val="Water outputs"/>
      <sheetName val="Metering"/>
      <sheetName val="Base Data Water props and pops"/>
      <sheetName val="Base Data Water Assets"/>
      <sheetName val="Base Data water balance"/>
      <sheetName val="Base Data outages"/>
      <sheetName val="Network performance"/>
      <sheetName val="Future flood risk"/>
      <sheetName val="Base data Sewe props and pops"/>
      <sheetName val="Base Data Sewerage Volumes"/>
      <sheetName val="WW protecting &amp; enhance the env"/>
      <sheetName val="Sewerage outputs"/>
      <sheetName val="Base &amp; Totex data WW"/>
      <sheetName val="Base &amp; Totex data large works"/>
      <sheetName val="Wastewater pollution index"/>
      <sheetName val="SIM &amp; VfM"/>
      <sheetName val="Customer support"/>
      <sheetName val="Base Data Customer complaints"/>
      <sheetName val="Customer service obligations"/>
      <sheetName val="Complaints CCW obligations "/>
      <sheetName val="Developer services"/>
      <sheetName val="Health and Safety obligations"/>
      <sheetName val="Greenhouse Gas &amp; Partnerships"/>
      <sheetName val="Capex Asset type"/>
      <sheetName val="Table 35 Totex water purpose"/>
      <sheetName val=" Capex water variance"/>
      <sheetName val="Totex sewer purpose"/>
      <sheetName val="Capex sewer variance"/>
      <sheetName val="W Totex by AMP6 purpose"/>
      <sheetName val="Ww Totex by AMP6 purpose"/>
      <sheetName val="Sheet1"/>
    </sheetNames>
    <sheetDataSet>
      <sheetData sheetId="0">
        <row r="1">
          <cell r="O1">
            <v>41747</v>
          </cell>
          <cell r="P1">
            <v>41750</v>
          </cell>
          <cell r="Q1">
            <v>41764</v>
          </cell>
          <cell r="R1">
            <v>41785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erage Year"/>
      <sheetName val="UCRCMETs"/>
      <sheetName val="SRAT Descriptions"/>
      <sheetName val="Working"/>
      <sheetName val="Sheet1"/>
      <sheetName val="Sheet2"/>
      <sheetName val="Monthly Summary"/>
      <sheetName val="BaselineSlipped"/>
      <sheetName val="Filters"/>
      <sheetName val="Chargeable Codes"/>
      <sheetName val="OPA"/>
      <sheetName val="User Interface"/>
      <sheetName val="FD04"/>
      <sheetName val="T10 calc"/>
      <sheetName val="T7"/>
      <sheetName val="Reports"/>
    </sheetNames>
    <sheetDataSet>
      <sheetData sheetId="0" refreshError="1"/>
      <sheetData sheetId="1" refreshError="1"/>
      <sheetData sheetId="2" refreshError="1"/>
      <sheetData sheetId="3" refreshError="1"/>
      <sheetData sheetId="4" refreshError="1">
        <row r="1">
          <cell r="A1" t="str">
            <v>Category</v>
          </cell>
          <cell r="B1" t="str">
            <v>SHF</v>
          </cell>
          <cell r="C1" t="str">
            <v>SHF</v>
          </cell>
          <cell r="D1" t="str">
            <v>NA</v>
          </cell>
          <cell r="E1" t="str">
            <v>SCF</v>
          </cell>
          <cell r="F1" t="str">
            <v>SCH</v>
          </cell>
          <cell r="G1" t="str">
            <v>NA</v>
          </cell>
          <cell r="H1" t="str">
            <v>SHF</v>
          </cell>
          <cell r="I1" t="str">
            <v>SCH</v>
          </cell>
          <cell r="J1" t="str">
            <v>SHH</v>
          </cell>
          <cell r="K1" t="str">
            <v>SHH</v>
          </cell>
          <cell r="L1" t="str">
            <v>SHF</v>
          </cell>
          <cell r="M1" t="str">
            <v>SHS</v>
          </cell>
          <cell r="N1" t="str">
            <v>SHS</v>
          </cell>
          <cell r="O1" t="str">
            <v>SHS</v>
          </cell>
          <cell r="P1" t="str">
            <v>NWL</v>
          </cell>
          <cell r="Q1" t="str">
            <v>Welsh</v>
          </cell>
          <cell r="R1" t="str">
            <v>Welsh</v>
          </cell>
          <cell r="S1" t="str">
            <v>YWL</v>
          </cell>
          <cell r="T1" t="str">
            <v>YWL</v>
          </cell>
        </row>
        <row r="2">
          <cell r="A2" t="str">
            <v>Size</v>
          </cell>
          <cell r="B2" t="str">
            <v>MSFA</v>
          </cell>
          <cell r="C2" t="str">
            <v>MSFB</v>
          </cell>
          <cell r="D2" t="str">
            <v>MSFC</v>
          </cell>
          <cell r="E2" t="str">
            <v>MSFE</v>
          </cell>
          <cell r="F2" t="str">
            <v>MSFJ</v>
          </cell>
          <cell r="G2" t="str">
            <v>MSFP</v>
          </cell>
          <cell r="H2" t="str">
            <v>MSFQ</v>
          </cell>
          <cell r="I2" t="str">
            <v>MSFR</v>
          </cell>
          <cell r="J2" t="str">
            <v>MSFX</v>
          </cell>
          <cell r="K2" t="str">
            <v>MSFZ</v>
          </cell>
          <cell r="L2" t="str">
            <v>MSGO</v>
          </cell>
          <cell r="M2" t="str">
            <v>MSHA</v>
          </cell>
          <cell r="N2" t="str">
            <v>MSHB</v>
          </cell>
          <cell r="O2" t="str">
            <v>MSHC</v>
          </cell>
          <cell r="P2" t="str">
            <v>MSNB</v>
          </cell>
          <cell r="Q2" t="str">
            <v>MSWB</v>
          </cell>
          <cell r="R2" t="str">
            <v>MSWD</v>
          </cell>
          <cell r="S2" t="str">
            <v>MSYB</v>
          </cell>
          <cell r="T2" t="str">
            <v>MSYD</v>
          </cell>
        </row>
        <row r="3">
          <cell r="A3">
            <v>0</v>
          </cell>
          <cell r="B3">
            <v>12</v>
          </cell>
          <cell r="C3">
            <v>36</v>
          </cell>
          <cell r="D3" t="str">
            <v/>
          </cell>
          <cell r="E3">
            <v>61</v>
          </cell>
          <cell r="F3" t="str">
            <v/>
          </cell>
          <cell r="G3">
            <v>6</v>
          </cell>
          <cell r="H3" t="str">
            <v/>
          </cell>
          <cell r="I3" t="str">
            <v/>
          </cell>
          <cell r="J3" t="str">
            <v/>
          </cell>
          <cell r="K3" t="str">
            <v/>
          </cell>
          <cell r="L3">
            <v>1</v>
          </cell>
          <cell r="M3">
            <v>12</v>
          </cell>
          <cell r="N3">
            <v>35</v>
          </cell>
          <cell r="O3">
            <v>1</v>
          </cell>
          <cell r="P3" t="str">
            <v/>
          </cell>
          <cell r="Q3" t="str">
            <v/>
          </cell>
          <cell r="R3">
            <v>1</v>
          </cell>
          <cell r="S3" t="str">
            <v/>
          </cell>
          <cell r="T3" t="str">
            <v/>
          </cell>
        </row>
        <row r="4">
          <cell r="A4">
            <v>15</v>
          </cell>
          <cell r="B4">
            <v>54281</v>
          </cell>
          <cell r="C4">
            <v>194556</v>
          </cell>
          <cell r="D4">
            <v>4</v>
          </cell>
          <cell r="E4">
            <v>2708</v>
          </cell>
          <cell r="F4">
            <v>13</v>
          </cell>
          <cell r="G4">
            <v>1</v>
          </cell>
          <cell r="H4">
            <v>17</v>
          </cell>
          <cell r="I4" t="str">
            <v/>
          </cell>
          <cell r="J4">
            <v>2874</v>
          </cell>
          <cell r="K4">
            <v>366</v>
          </cell>
          <cell r="L4">
            <v>40207</v>
          </cell>
          <cell r="M4">
            <v>54643</v>
          </cell>
          <cell r="N4">
            <v>197401</v>
          </cell>
          <cell r="O4">
            <v>40207</v>
          </cell>
          <cell r="P4">
            <v>63</v>
          </cell>
          <cell r="Q4">
            <v>1964</v>
          </cell>
          <cell r="R4">
            <v>401</v>
          </cell>
          <cell r="S4">
            <v>4</v>
          </cell>
          <cell r="T4">
            <v>6</v>
          </cell>
        </row>
        <row r="5">
          <cell r="A5">
            <v>20</v>
          </cell>
          <cell r="B5">
            <v>23117</v>
          </cell>
          <cell r="C5">
            <v>3970</v>
          </cell>
          <cell r="D5">
            <v>4</v>
          </cell>
          <cell r="E5">
            <v>2653</v>
          </cell>
          <cell r="F5">
            <v>5</v>
          </cell>
          <cell r="G5" t="str">
            <v/>
          </cell>
          <cell r="H5">
            <v>7</v>
          </cell>
          <cell r="I5" t="str">
            <v/>
          </cell>
          <cell r="J5">
            <v>87</v>
          </cell>
          <cell r="K5">
            <v>186</v>
          </cell>
          <cell r="L5">
            <v>281</v>
          </cell>
          <cell r="M5">
            <v>23297</v>
          </cell>
          <cell r="N5">
            <v>4046</v>
          </cell>
          <cell r="O5">
            <v>281</v>
          </cell>
          <cell r="P5">
            <v>11</v>
          </cell>
          <cell r="Q5">
            <v>48</v>
          </cell>
          <cell r="R5">
            <v>122</v>
          </cell>
          <cell r="S5">
            <v>1</v>
          </cell>
          <cell r="T5">
            <v>3</v>
          </cell>
        </row>
        <row r="6">
          <cell r="A6">
            <v>25</v>
          </cell>
          <cell r="B6">
            <v>136</v>
          </cell>
          <cell r="C6">
            <v>98</v>
          </cell>
          <cell r="D6" t="str">
            <v/>
          </cell>
          <cell r="E6">
            <v>1177</v>
          </cell>
          <cell r="F6">
            <v>2</v>
          </cell>
          <cell r="G6" t="str">
            <v/>
          </cell>
          <cell r="H6" t="str">
            <v/>
          </cell>
          <cell r="I6" t="str">
            <v/>
          </cell>
          <cell r="J6" t="str">
            <v/>
          </cell>
          <cell r="K6">
            <v>1</v>
          </cell>
          <cell r="L6">
            <v>2</v>
          </cell>
          <cell r="M6">
            <v>136</v>
          </cell>
          <cell r="N6">
            <v>98</v>
          </cell>
          <cell r="O6">
            <v>2</v>
          </cell>
          <cell r="P6">
            <v>1</v>
          </cell>
          <cell r="Q6">
            <v>1</v>
          </cell>
          <cell r="R6">
            <v>51</v>
          </cell>
          <cell r="S6" t="str">
            <v/>
          </cell>
          <cell r="T6">
            <v>1</v>
          </cell>
        </row>
        <row r="7">
          <cell r="A7">
            <v>30</v>
          </cell>
          <cell r="B7" t="str">
            <v/>
          </cell>
          <cell r="C7" t="str">
            <v/>
          </cell>
          <cell r="D7" t="str">
            <v/>
          </cell>
          <cell r="E7">
            <v>13</v>
          </cell>
          <cell r="F7">
            <v>1</v>
          </cell>
          <cell r="G7" t="str">
            <v/>
          </cell>
          <cell r="H7" t="str">
            <v/>
          </cell>
          <cell r="I7" t="str">
            <v/>
          </cell>
          <cell r="J7" t="str">
            <v/>
          </cell>
          <cell r="K7" t="str">
            <v/>
          </cell>
          <cell r="L7" t="str">
            <v/>
          </cell>
          <cell r="M7" t="str">
            <v/>
          </cell>
          <cell r="N7" t="str">
            <v/>
          </cell>
          <cell r="O7" t="str">
            <v/>
          </cell>
          <cell r="P7" t="str">
            <v/>
          </cell>
          <cell r="Q7" t="str">
            <v/>
          </cell>
          <cell r="R7" t="str">
            <v/>
          </cell>
          <cell r="S7" t="str">
            <v/>
          </cell>
          <cell r="T7" t="str">
            <v/>
          </cell>
        </row>
        <row r="8">
          <cell r="A8">
            <v>40</v>
          </cell>
          <cell r="B8">
            <v>12</v>
          </cell>
          <cell r="C8">
            <v>14</v>
          </cell>
          <cell r="D8" t="str">
            <v/>
          </cell>
          <cell r="E8">
            <v>599</v>
          </cell>
          <cell r="F8">
            <v>2</v>
          </cell>
          <cell r="G8" t="str">
            <v/>
          </cell>
          <cell r="H8" t="str">
            <v/>
          </cell>
          <cell r="I8">
            <v>1</v>
          </cell>
          <cell r="J8" t="str">
            <v/>
          </cell>
          <cell r="K8" t="str">
            <v/>
          </cell>
          <cell r="L8" t="str">
            <v/>
          </cell>
          <cell r="M8">
            <v>12</v>
          </cell>
          <cell r="N8">
            <v>13</v>
          </cell>
          <cell r="O8" t="str">
            <v/>
          </cell>
          <cell r="P8" t="str">
            <v/>
          </cell>
          <cell r="Q8" t="str">
            <v/>
          </cell>
          <cell r="R8">
            <v>10</v>
          </cell>
          <cell r="S8" t="str">
            <v/>
          </cell>
          <cell r="T8" t="str">
            <v/>
          </cell>
        </row>
        <row r="9">
          <cell r="A9">
            <v>50</v>
          </cell>
          <cell r="B9">
            <v>1</v>
          </cell>
          <cell r="C9">
            <v>2</v>
          </cell>
          <cell r="D9" t="str">
            <v/>
          </cell>
          <cell r="E9">
            <v>301</v>
          </cell>
          <cell r="F9">
            <v>5</v>
          </cell>
          <cell r="G9" t="str">
            <v/>
          </cell>
          <cell r="H9" t="str">
            <v/>
          </cell>
          <cell r="I9" t="str">
            <v/>
          </cell>
          <cell r="J9" t="str">
            <v/>
          </cell>
          <cell r="K9" t="str">
            <v/>
          </cell>
          <cell r="L9" t="str">
            <v/>
          </cell>
          <cell r="M9">
            <v>1</v>
          </cell>
          <cell r="N9">
            <v>1</v>
          </cell>
          <cell r="O9" t="str">
            <v/>
          </cell>
          <cell r="P9" t="str">
            <v/>
          </cell>
          <cell r="Q9" t="str">
            <v/>
          </cell>
          <cell r="R9">
            <v>5</v>
          </cell>
          <cell r="S9" t="str">
            <v/>
          </cell>
          <cell r="T9" t="str">
            <v/>
          </cell>
        </row>
        <row r="10">
          <cell r="A10">
            <v>80</v>
          </cell>
          <cell r="B10" t="str">
            <v/>
          </cell>
          <cell r="C10">
            <v>1</v>
          </cell>
          <cell r="D10" t="str">
            <v/>
          </cell>
          <cell r="E10">
            <v>91</v>
          </cell>
          <cell r="F10">
            <v>3</v>
          </cell>
          <cell r="G10" t="str">
            <v/>
          </cell>
          <cell r="H10" t="str">
            <v/>
          </cell>
          <cell r="I10">
            <v>1</v>
          </cell>
          <cell r="J10" t="str">
            <v/>
          </cell>
          <cell r="K10" t="str">
            <v/>
          </cell>
          <cell r="L10" t="str">
            <v/>
          </cell>
          <cell r="M10" t="str">
            <v/>
          </cell>
          <cell r="N10">
            <v>1</v>
          </cell>
          <cell r="O10" t="str">
            <v/>
          </cell>
          <cell r="P10" t="str">
            <v/>
          </cell>
          <cell r="Q10" t="str">
            <v/>
          </cell>
          <cell r="R10">
            <v>4</v>
          </cell>
          <cell r="S10" t="str">
            <v/>
          </cell>
          <cell r="T10" t="str">
            <v/>
          </cell>
        </row>
        <row r="11">
          <cell r="A11">
            <v>99</v>
          </cell>
          <cell r="B11" t="str">
            <v/>
          </cell>
          <cell r="C11" t="str">
            <v/>
          </cell>
          <cell r="D11" t="str">
            <v/>
          </cell>
          <cell r="E11">
            <v>1</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row>
        <row r="12">
          <cell r="A12">
            <v>100</v>
          </cell>
          <cell r="B12">
            <v>2</v>
          </cell>
          <cell r="C12">
            <v>1</v>
          </cell>
          <cell r="D12" t="str">
            <v/>
          </cell>
          <cell r="E12">
            <v>40</v>
          </cell>
          <cell r="F12">
            <v>1</v>
          </cell>
          <cell r="G12" t="str">
            <v/>
          </cell>
          <cell r="H12" t="str">
            <v/>
          </cell>
          <cell r="I12" t="str">
            <v/>
          </cell>
          <cell r="J12" t="str">
            <v/>
          </cell>
          <cell r="K12" t="str">
            <v/>
          </cell>
          <cell r="L12" t="str">
            <v/>
          </cell>
          <cell r="M12">
            <v>2</v>
          </cell>
          <cell r="N12">
            <v>1</v>
          </cell>
          <cell r="O12" t="str">
            <v/>
          </cell>
          <cell r="P12" t="str">
            <v/>
          </cell>
          <cell r="Q12" t="str">
            <v/>
          </cell>
          <cell r="R12" t="str">
            <v/>
          </cell>
          <cell r="S12" t="str">
            <v/>
          </cell>
          <cell r="T12" t="str">
            <v/>
          </cell>
        </row>
        <row r="13">
          <cell r="A13">
            <v>150</v>
          </cell>
          <cell r="B13" t="str">
            <v/>
          </cell>
          <cell r="C13" t="str">
            <v/>
          </cell>
          <cell r="D13" t="str">
            <v/>
          </cell>
          <cell r="E13">
            <v>5</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v>1</v>
          </cell>
          <cell r="S13" t="str">
            <v/>
          </cell>
          <cell r="T13" t="str">
            <v/>
          </cell>
        </row>
        <row r="14">
          <cell r="A14">
            <v>200</v>
          </cell>
          <cell r="B14">
            <v>1</v>
          </cell>
          <cell r="C14" t="str">
            <v/>
          </cell>
          <cell r="D14" t="str">
            <v/>
          </cell>
          <cell r="E14" t="str">
            <v/>
          </cell>
          <cell r="F14" t="str">
            <v/>
          </cell>
          <cell r="G14" t="str">
            <v/>
          </cell>
          <cell r="H14" t="str">
            <v/>
          </cell>
          <cell r="I14" t="str">
            <v/>
          </cell>
          <cell r="J14" t="str">
            <v/>
          </cell>
          <cell r="K14" t="str">
            <v/>
          </cell>
          <cell r="L14" t="str">
            <v/>
          </cell>
          <cell r="M14">
            <v>1</v>
          </cell>
          <cell r="N14" t="str">
            <v/>
          </cell>
          <cell r="O14" t="str">
            <v/>
          </cell>
          <cell r="P14" t="str">
            <v/>
          </cell>
          <cell r="Q14" t="str">
            <v/>
          </cell>
          <cell r="R14" t="str">
            <v/>
          </cell>
          <cell r="S14" t="str">
            <v/>
          </cell>
          <cell r="T14" t="str">
            <v/>
          </cell>
        </row>
        <row r="15">
          <cell r="A15">
            <v>250</v>
          </cell>
          <cell r="B15" t="str">
            <v/>
          </cell>
          <cell r="C15" t="str">
            <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row>
        <row r="16">
          <cell r="A16">
            <v>300</v>
          </cell>
          <cell r="B16" t="str">
            <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row>
        <row r="17">
          <cell r="A17">
            <v>375</v>
          </cell>
          <cell r="B17" t="str">
            <v/>
          </cell>
          <cell r="C17" t="str">
            <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row>
        <row r="18">
          <cell r="A18" t="str">
            <v>Total</v>
          </cell>
          <cell r="B18">
            <v>77562</v>
          </cell>
          <cell r="C18">
            <v>198678</v>
          </cell>
          <cell r="D18">
            <v>8</v>
          </cell>
          <cell r="E18">
            <v>7649</v>
          </cell>
          <cell r="F18">
            <v>32</v>
          </cell>
          <cell r="G18">
            <v>7</v>
          </cell>
          <cell r="H18">
            <v>24</v>
          </cell>
          <cell r="I18">
            <v>2</v>
          </cell>
          <cell r="J18">
            <v>2961</v>
          </cell>
          <cell r="K18">
            <v>553</v>
          </cell>
          <cell r="L18">
            <v>40491</v>
          </cell>
          <cell r="M18">
            <v>78104</v>
          </cell>
          <cell r="N18">
            <v>201596</v>
          </cell>
          <cell r="O18">
            <v>40491</v>
          </cell>
          <cell r="P18">
            <v>75</v>
          </cell>
          <cell r="Q18">
            <v>2013</v>
          </cell>
          <cell r="R18">
            <v>595</v>
          </cell>
          <cell r="S18">
            <v>5</v>
          </cell>
          <cell r="T18">
            <v>10</v>
          </cell>
        </row>
        <row r="20">
          <cell r="A20" t="str">
            <v>Codes</v>
          </cell>
        </row>
        <row r="21">
          <cell r="A21" t="str">
            <v>Ist element</v>
          </cell>
        </row>
        <row r="22">
          <cell r="A22" t="str">
            <v>W</v>
          </cell>
          <cell r="B22" t="str">
            <v>Water</v>
          </cell>
        </row>
        <row r="23">
          <cell r="A23" t="str">
            <v>S</v>
          </cell>
          <cell r="B23" t="str">
            <v>Sewerage</v>
          </cell>
        </row>
        <row r="24">
          <cell r="A24" t="str">
            <v>2nd element</v>
          </cell>
        </row>
        <row r="25">
          <cell r="A25" t="str">
            <v>C</v>
          </cell>
          <cell r="B25" t="str">
            <v>Non-house</v>
          </cell>
        </row>
        <row r="26">
          <cell r="A26" t="str">
            <v>H</v>
          </cell>
          <cell r="B26" t="str">
            <v>Household</v>
          </cell>
        </row>
        <row r="27">
          <cell r="A27" t="str">
            <v>3rd element</v>
          </cell>
        </row>
        <row r="28">
          <cell r="A28" t="str">
            <v>S</v>
          </cell>
          <cell r="B28" t="str">
            <v>Standing</v>
          </cell>
        </row>
        <row r="29">
          <cell r="A29" t="str">
            <v>F</v>
          </cell>
          <cell r="B29" t="str">
            <v>SW&amp;HD</v>
          </cell>
        </row>
        <row r="30">
          <cell r="A30" t="str">
            <v>H</v>
          </cell>
          <cell r="B30" t="str">
            <v>HD only</v>
          </cell>
        </row>
        <row r="31">
          <cell r="A31" t="str">
            <v>O</v>
          </cell>
          <cell r="B31" t="str">
            <v>Water only</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4 Cost Base"/>
      <sheetName val="98 Cost Base"/>
      <sheetName val="BP99"/>
      <sheetName val="C3I(new)"/>
      <sheetName val="C3J(new)"/>
      <sheetName val="Lists"/>
      <sheetName val="3s guidance"/>
      <sheetName val="AppValidation"/>
    </sheetNames>
    <sheetDataSet>
      <sheetData sheetId="0">
        <row r="5">
          <cell r="B5" t="str">
            <v>ANG</v>
          </cell>
          <cell r="C5" t="str">
            <v>HPL</v>
          </cell>
          <cell r="D5" t="str">
            <v>ANH</v>
          </cell>
          <cell r="E5" t="str">
            <v>WSH</v>
          </cell>
          <cell r="F5" t="str">
            <v>NWT</v>
          </cell>
          <cell r="G5" t="str">
            <v>NBN</v>
          </cell>
          <cell r="H5" t="str">
            <v>NEW</v>
          </cell>
          <cell r="I5" t="str">
            <v>NNE</v>
          </cell>
          <cell r="J5" t="str">
            <v>ESK</v>
          </cell>
          <cell r="K5" t="str">
            <v>NES</v>
          </cell>
          <cell r="L5" t="str">
            <v>SVT</v>
          </cell>
          <cell r="M5" t="str">
            <v>SWT</v>
          </cell>
          <cell r="N5" t="str">
            <v>SRN</v>
          </cell>
          <cell r="O5" t="str">
            <v>TMS</v>
          </cell>
          <cell r="P5" t="str">
            <v>WSX</v>
          </cell>
          <cell r="Q5" t="str">
            <v>YKS</v>
          </cell>
          <cell r="R5" t="str">
            <v>YRK</v>
          </cell>
          <cell r="S5" t="str">
            <v>YKY</v>
          </cell>
          <cell r="T5" t="str">
            <v>BWH</v>
          </cell>
          <cell r="U5" t="str">
            <v>BRL</v>
          </cell>
          <cell r="V5" t="str">
            <v>CAM</v>
          </cell>
          <cell r="W5" t="str">
            <v>CHR</v>
          </cell>
          <cell r="X5" t="str">
            <v>WRX</v>
          </cell>
          <cell r="Y5" t="str">
            <v>DVW</v>
          </cell>
          <cell r="Z5" t="str">
            <v>FLK</v>
          </cell>
          <cell r="AA5" t="str">
            <v>MKT</v>
          </cell>
          <cell r="AB5" t="str">
            <v>PRT</v>
          </cell>
          <cell r="AC5" t="str">
            <v>MSN</v>
          </cell>
          <cell r="AD5" t="str">
            <v>SEW</v>
          </cell>
          <cell r="AE5" t="str">
            <v>MSE</v>
          </cell>
          <cell r="AF5" t="str">
            <v>SST</v>
          </cell>
          <cell r="AG5" t="str">
            <v>SUT</v>
          </cell>
          <cell r="AH5" t="str">
            <v>ESY</v>
          </cell>
          <cell r="AI5" t="str">
            <v>SES</v>
          </cell>
          <cell r="AJ5" t="str">
            <v>THD</v>
          </cell>
          <cell r="AK5" t="str">
            <v>TVW</v>
          </cell>
          <cell r="AL5" t="str">
            <v>NSY</v>
          </cell>
          <cell r="AM5" t="str">
            <v>TVN</v>
          </cell>
        </row>
        <row r="6">
          <cell r="B6">
            <v>24</v>
          </cell>
          <cell r="C6">
            <v>36</v>
          </cell>
          <cell r="E6">
            <v>0</v>
          </cell>
          <cell r="F6">
            <v>41.17</v>
          </cell>
          <cell r="G6">
            <v>25.38</v>
          </cell>
          <cell r="H6">
            <v>51.26</v>
          </cell>
          <cell r="I6">
            <v>25.38</v>
          </cell>
          <cell r="J6">
            <v>44</v>
          </cell>
          <cell r="L6">
            <v>34.700000000000003</v>
          </cell>
          <cell r="M6">
            <v>49</v>
          </cell>
          <cell r="N6">
            <v>39</v>
          </cell>
          <cell r="O6">
            <v>48</v>
          </cell>
          <cell r="P6">
            <v>33</v>
          </cell>
          <cell r="Q6">
            <v>24</v>
          </cell>
          <cell r="R6">
            <v>44</v>
          </cell>
          <cell r="T6">
            <v>32.700000000000003</v>
          </cell>
          <cell r="U6">
            <v>26</v>
          </cell>
          <cell r="V6">
            <v>33.700000000000003</v>
          </cell>
          <cell r="W6">
            <v>38.29</v>
          </cell>
          <cell r="X6">
            <v>29</v>
          </cell>
          <cell r="Y6">
            <v>29</v>
          </cell>
          <cell r="Z6">
            <v>44</v>
          </cell>
          <cell r="AA6">
            <v>41</v>
          </cell>
          <cell r="AB6">
            <v>29.84</v>
          </cell>
          <cell r="AC6">
            <v>43</v>
          </cell>
          <cell r="AD6">
            <v>36</v>
          </cell>
          <cell r="AE6">
            <v>39.5</v>
          </cell>
          <cell r="AF6">
            <v>40.520000000000003</v>
          </cell>
          <cell r="AG6">
            <v>44.17</v>
          </cell>
          <cell r="AH6">
            <v>28.31</v>
          </cell>
          <cell r="AI6">
            <v>28.31</v>
          </cell>
          <cell r="AJ6">
            <v>44</v>
          </cell>
          <cell r="AK6">
            <v>44</v>
          </cell>
          <cell r="AL6">
            <v>44</v>
          </cell>
        </row>
        <row r="7">
          <cell r="B7">
            <v>32</v>
          </cell>
          <cell r="C7">
            <v>58</v>
          </cell>
          <cell r="E7">
            <v>0</v>
          </cell>
          <cell r="F7">
            <v>0</v>
          </cell>
          <cell r="G7">
            <v>47.16</v>
          </cell>
          <cell r="H7">
            <v>80.83</v>
          </cell>
          <cell r="I7">
            <v>47.16</v>
          </cell>
          <cell r="J7">
            <v>84</v>
          </cell>
          <cell r="L7">
            <v>62.3</v>
          </cell>
          <cell r="M7">
            <v>82</v>
          </cell>
          <cell r="N7">
            <v>57</v>
          </cell>
          <cell r="O7">
            <v>89</v>
          </cell>
          <cell r="P7">
            <v>56</v>
          </cell>
          <cell r="Q7">
            <v>38</v>
          </cell>
          <cell r="R7">
            <v>63</v>
          </cell>
          <cell r="T7">
            <v>45.2</v>
          </cell>
          <cell r="U7">
            <v>51</v>
          </cell>
          <cell r="V7">
            <v>54.5</v>
          </cell>
          <cell r="W7">
            <v>62.45</v>
          </cell>
          <cell r="X7">
            <v>69</v>
          </cell>
          <cell r="Y7">
            <v>69</v>
          </cell>
          <cell r="Z7">
            <v>61</v>
          </cell>
          <cell r="AA7">
            <v>82</v>
          </cell>
          <cell r="AB7">
            <v>47.84</v>
          </cell>
          <cell r="AC7">
            <v>57</v>
          </cell>
          <cell r="AD7">
            <v>63</v>
          </cell>
          <cell r="AE7">
            <v>60</v>
          </cell>
          <cell r="AF7">
            <v>75.38</v>
          </cell>
          <cell r="AG7">
            <v>0</v>
          </cell>
          <cell r="AH7">
            <v>48.38</v>
          </cell>
          <cell r="AI7">
            <v>48.38</v>
          </cell>
          <cell r="AJ7">
            <v>61</v>
          </cell>
          <cell r="AK7">
            <v>61</v>
          </cell>
          <cell r="AL7">
            <v>61</v>
          </cell>
        </row>
        <row r="8">
          <cell r="B8">
            <v>80</v>
          </cell>
          <cell r="C8">
            <v>108</v>
          </cell>
          <cell r="E8">
            <v>0</v>
          </cell>
          <cell r="F8">
            <v>145.72</v>
          </cell>
          <cell r="G8">
            <v>68.95</v>
          </cell>
          <cell r="H8">
            <v>176.42</v>
          </cell>
          <cell r="I8">
            <v>68.95</v>
          </cell>
          <cell r="J8">
            <v>108</v>
          </cell>
          <cell r="L8">
            <v>129.4</v>
          </cell>
          <cell r="M8">
            <v>121</v>
          </cell>
          <cell r="N8">
            <v>122</v>
          </cell>
          <cell r="O8">
            <v>133</v>
          </cell>
          <cell r="P8">
            <v>91</v>
          </cell>
          <cell r="Q8">
            <v>67</v>
          </cell>
          <cell r="R8">
            <v>166</v>
          </cell>
          <cell r="T8">
            <v>86.75</v>
          </cell>
          <cell r="U8">
            <v>106</v>
          </cell>
          <cell r="V8">
            <v>83.1</v>
          </cell>
          <cell r="W8">
            <v>134.47999999999999</v>
          </cell>
          <cell r="X8">
            <v>75</v>
          </cell>
          <cell r="Y8">
            <v>75</v>
          </cell>
          <cell r="Z8">
            <v>91</v>
          </cell>
          <cell r="AA8">
            <v>119</v>
          </cell>
          <cell r="AB8">
            <v>121.57</v>
          </cell>
          <cell r="AC8">
            <v>0</v>
          </cell>
          <cell r="AD8">
            <v>0</v>
          </cell>
          <cell r="AE8">
            <v>0</v>
          </cell>
          <cell r="AF8">
            <v>114.28</v>
          </cell>
          <cell r="AG8">
            <v>0</v>
          </cell>
          <cell r="AH8">
            <v>58.6</v>
          </cell>
          <cell r="AI8">
            <v>58.6</v>
          </cell>
          <cell r="AJ8">
            <v>91</v>
          </cell>
          <cell r="AK8">
            <v>91</v>
          </cell>
          <cell r="AL8">
            <v>91</v>
          </cell>
        </row>
        <row r="9">
          <cell r="B9">
            <v>57</v>
          </cell>
          <cell r="C9">
            <v>65</v>
          </cell>
          <cell r="E9">
            <v>78</v>
          </cell>
          <cell r="F9">
            <v>90.76</v>
          </cell>
          <cell r="G9">
            <v>69.31</v>
          </cell>
          <cell r="H9">
            <v>87.26</v>
          </cell>
          <cell r="I9">
            <v>69.31</v>
          </cell>
          <cell r="J9">
            <v>0</v>
          </cell>
          <cell r="L9">
            <v>56</v>
          </cell>
          <cell r="M9">
            <v>94</v>
          </cell>
          <cell r="N9">
            <v>86</v>
          </cell>
          <cell r="O9">
            <v>85</v>
          </cell>
          <cell r="P9">
            <v>82</v>
          </cell>
          <cell r="Q9">
            <v>77</v>
          </cell>
          <cell r="R9">
            <v>76</v>
          </cell>
          <cell r="T9">
            <v>72.900000000000006</v>
          </cell>
          <cell r="U9">
            <v>76</v>
          </cell>
          <cell r="V9">
            <v>65.400000000000006</v>
          </cell>
          <cell r="W9">
            <v>89.73</v>
          </cell>
          <cell r="X9">
            <v>67</v>
          </cell>
          <cell r="Y9">
            <v>67</v>
          </cell>
          <cell r="Z9">
            <v>80</v>
          </cell>
          <cell r="AA9">
            <v>88</v>
          </cell>
          <cell r="AB9">
            <v>64.349999999999994</v>
          </cell>
          <cell r="AC9">
            <v>82</v>
          </cell>
          <cell r="AD9">
            <v>74</v>
          </cell>
          <cell r="AE9">
            <v>78</v>
          </cell>
          <cell r="AF9">
            <v>60.5</v>
          </cell>
          <cell r="AG9">
            <v>89.77</v>
          </cell>
          <cell r="AH9">
            <v>65.13</v>
          </cell>
          <cell r="AI9">
            <v>65.13</v>
          </cell>
          <cell r="AJ9">
            <v>80</v>
          </cell>
          <cell r="AK9">
            <v>80</v>
          </cell>
          <cell r="AL9">
            <v>80</v>
          </cell>
        </row>
        <row r="10">
          <cell r="B10">
            <v>72</v>
          </cell>
          <cell r="C10">
            <v>95</v>
          </cell>
          <cell r="E10">
            <v>139</v>
          </cell>
          <cell r="F10">
            <v>0</v>
          </cell>
          <cell r="G10">
            <v>98.72</v>
          </cell>
          <cell r="H10">
            <v>132.38999999999999</v>
          </cell>
          <cell r="I10">
            <v>98.72</v>
          </cell>
          <cell r="J10">
            <v>0</v>
          </cell>
          <cell r="L10">
            <v>81.3</v>
          </cell>
          <cell r="M10">
            <v>128</v>
          </cell>
          <cell r="N10">
            <v>114</v>
          </cell>
          <cell r="O10">
            <v>138</v>
          </cell>
          <cell r="P10">
            <v>102</v>
          </cell>
          <cell r="Q10">
            <v>98</v>
          </cell>
          <cell r="R10">
            <v>154</v>
          </cell>
          <cell r="T10">
            <v>115</v>
          </cell>
          <cell r="U10">
            <v>109</v>
          </cell>
          <cell r="V10">
            <v>89.3</v>
          </cell>
          <cell r="W10">
            <v>132.91999999999999</v>
          </cell>
          <cell r="X10">
            <v>88</v>
          </cell>
          <cell r="Y10">
            <v>88</v>
          </cell>
          <cell r="Z10">
            <v>101</v>
          </cell>
          <cell r="AA10">
            <v>119</v>
          </cell>
          <cell r="AB10">
            <v>90.16</v>
          </cell>
          <cell r="AC10">
            <v>104</v>
          </cell>
          <cell r="AD10">
            <v>119</v>
          </cell>
          <cell r="AE10">
            <v>111.5</v>
          </cell>
          <cell r="AF10">
            <v>109.95</v>
          </cell>
          <cell r="AG10">
            <v>0</v>
          </cell>
          <cell r="AH10">
            <v>90.59</v>
          </cell>
          <cell r="AI10">
            <v>90.59</v>
          </cell>
          <cell r="AJ10">
            <v>101</v>
          </cell>
          <cell r="AK10">
            <v>101</v>
          </cell>
          <cell r="AL10">
            <v>101</v>
          </cell>
        </row>
        <row r="11">
          <cell r="B11">
            <v>126</v>
          </cell>
          <cell r="C11">
            <v>175</v>
          </cell>
          <cell r="E11">
            <v>270</v>
          </cell>
          <cell r="F11">
            <v>189.92</v>
          </cell>
          <cell r="G11">
            <v>126.3</v>
          </cell>
          <cell r="H11">
            <v>279.2</v>
          </cell>
          <cell r="I11">
            <v>126.3</v>
          </cell>
          <cell r="J11">
            <v>0</v>
          </cell>
          <cell r="L11">
            <v>168</v>
          </cell>
          <cell r="M11">
            <v>233</v>
          </cell>
          <cell r="N11">
            <v>201</v>
          </cell>
          <cell r="O11">
            <v>201</v>
          </cell>
          <cell r="P11">
            <v>0</v>
          </cell>
          <cell r="Q11">
            <v>124</v>
          </cell>
          <cell r="R11">
            <v>230</v>
          </cell>
          <cell r="T11">
            <v>207.45</v>
          </cell>
          <cell r="U11">
            <v>172</v>
          </cell>
          <cell r="V11">
            <v>142</v>
          </cell>
          <cell r="W11">
            <v>218.67</v>
          </cell>
          <cell r="X11">
            <v>98</v>
          </cell>
          <cell r="Y11">
            <v>98</v>
          </cell>
          <cell r="Z11">
            <v>133</v>
          </cell>
          <cell r="AA11">
            <v>168</v>
          </cell>
          <cell r="AB11">
            <v>185.07</v>
          </cell>
          <cell r="AC11">
            <v>0</v>
          </cell>
          <cell r="AD11">
            <v>0</v>
          </cell>
          <cell r="AE11">
            <v>0</v>
          </cell>
          <cell r="AF11">
            <v>156.84</v>
          </cell>
          <cell r="AG11">
            <v>0</v>
          </cell>
          <cell r="AH11">
            <v>102.67</v>
          </cell>
          <cell r="AI11">
            <v>102.67</v>
          </cell>
          <cell r="AJ11">
            <v>133</v>
          </cell>
          <cell r="AK11">
            <v>133</v>
          </cell>
          <cell r="AL11">
            <v>133</v>
          </cell>
        </row>
        <row r="12">
          <cell r="B12">
            <v>0</v>
          </cell>
          <cell r="C12">
            <v>0</v>
          </cell>
          <cell r="E12">
            <v>25</v>
          </cell>
          <cell r="F12">
            <v>0</v>
          </cell>
          <cell r="G12">
            <v>44.62</v>
          </cell>
          <cell r="H12">
            <v>29.55</v>
          </cell>
          <cell r="I12">
            <v>44.62</v>
          </cell>
          <cell r="J12">
            <v>28</v>
          </cell>
          <cell r="L12">
            <v>34.4</v>
          </cell>
          <cell r="M12">
            <v>42</v>
          </cell>
          <cell r="N12">
            <v>57</v>
          </cell>
          <cell r="O12">
            <v>36.4</v>
          </cell>
          <cell r="P12">
            <v>0</v>
          </cell>
          <cell r="Q12">
            <v>46</v>
          </cell>
          <cell r="R12">
            <v>0</v>
          </cell>
          <cell r="T12">
            <v>26</v>
          </cell>
          <cell r="U12">
            <v>33</v>
          </cell>
          <cell r="V12">
            <v>0</v>
          </cell>
          <cell r="W12">
            <v>0</v>
          </cell>
          <cell r="X12">
            <v>38</v>
          </cell>
          <cell r="Y12">
            <v>38</v>
          </cell>
          <cell r="Z12">
            <v>40</v>
          </cell>
          <cell r="AA12">
            <v>43</v>
          </cell>
          <cell r="AB12">
            <v>0</v>
          </cell>
          <cell r="AC12">
            <v>0</v>
          </cell>
          <cell r="AD12">
            <v>41</v>
          </cell>
          <cell r="AE12">
            <v>41</v>
          </cell>
          <cell r="AF12">
            <v>0</v>
          </cell>
          <cell r="AG12">
            <v>0</v>
          </cell>
          <cell r="AH12">
            <v>0</v>
          </cell>
          <cell r="AI12">
            <v>0</v>
          </cell>
          <cell r="AJ12">
            <v>40</v>
          </cell>
          <cell r="AK12">
            <v>40</v>
          </cell>
          <cell r="AL12">
            <v>40</v>
          </cell>
        </row>
        <row r="13">
          <cell r="B13">
            <v>160000</v>
          </cell>
          <cell r="C13">
            <v>0</v>
          </cell>
          <cell r="E13">
            <v>100250</v>
          </cell>
          <cell r="F13">
            <v>0</v>
          </cell>
          <cell r="G13">
            <v>0</v>
          </cell>
          <cell r="H13">
            <v>0</v>
          </cell>
          <cell r="I13">
            <v>0</v>
          </cell>
          <cell r="J13">
            <v>127500</v>
          </cell>
          <cell r="L13">
            <v>99240</v>
          </cell>
          <cell r="M13">
            <v>0</v>
          </cell>
          <cell r="N13">
            <v>166700</v>
          </cell>
          <cell r="O13">
            <v>131447</v>
          </cell>
          <cell r="P13">
            <v>176000</v>
          </cell>
          <cell r="Q13">
            <v>0</v>
          </cell>
          <cell r="R13">
            <v>0</v>
          </cell>
          <cell r="T13">
            <v>114000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row>
        <row r="14">
          <cell r="B14">
            <v>89000</v>
          </cell>
          <cell r="C14">
            <v>0</v>
          </cell>
          <cell r="E14">
            <v>0</v>
          </cell>
          <cell r="F14">
            <v>48300</v>
          </cell>
          <cell r="G14">
            <v>0</v>
          </cell>
          <cell r="H14">
            <v>0</v>
          </cell>
          <cell r="I14">
            <v>0</v>
          </cell>
          <cell r="J14">
            <v>0</v>
          </cell>
          <cell r="L14">
            <v>0</v>
          </cell>
          <cell r="M14">
            <v>66000</v>
          </cell>
          <cell r="N14">
            <v>69000</v>
          </cell>
          <cell r="O14">
            <v>56070</v>
          </cell>
          <cell r="P14">
            <v>68000</v>
          </cell>
          <cell r="Q14">
            <v>58400</v>
          </cell>
          <cell r="R14">
            <v>0</v>
          </cell>
          <cell r="T14">
            <v>80000</v>
          </cell>
          <cell r="U14">
            <v>0</v>
          </cell>
          <cell r="V14">
            <v>62.25</v>
          </cell>
          <cell r="W14">
            <v>0</v>
          </cell>
          <cell r="X14">
            <v>0</v>
          </cell>
          <cell r="Y14">
            <v>0</v>
          </cell>
          <cell r="Z14">
            <v>0</v>
          </cell>
          <cell r="AA14">
            <v>0</v>
          </cell>
          <cell r="AB14">
            <v>0</v>
          </cell>
          <cell r="AC14">
            <v>0</v>
          </cell>
          <cell r="AD14">
            <v>0</v>
          </cell>
          <cell r="AE14">
            <v>0</v>
          </cell>
          <cell r="AF14">
            <v>64.3</v>
          </cell>
          <cell r="AG14">
            <v>0</v>
          </cell>
          <cell r="AH14">
            <v>0</v>
          </cell>
          <cell r="AI14">
            <v>0</v>
          </cell>
          <cell r="AJ14">
            <v>54900</v>
          </cell>
          <cell r="AK14">
            <v>54900</v>
          </cell>
          <cell r="AL14">
            <v>0</v>
          </cell>
        </row>
        <row r="15">
          <cell r="B15">
            <v>133000</v>
          </cell>
          <cell r="C15">
            <v>0</v>
          </cell>
          <cell r="E15">
            <v>124660</v>
          </cell>
          <cell r="F15">
            <v>137000</v>
          </cell>
          <cell r="G15">
            <v>95522</v>
          </cell>
          <cell r="H15">
            <v>62750</v>
          </cell>
          <cell r="I15">
            <v>95522</v>
          </cell>
          <cell r="J15">
            <v>135000</v>
          </cell>
          <cell r="L15">
            <v>177220</v>
          </cell>
          <cell r="M15">
            <v>109000</v>
          </cell>
          <cell r="N15">
            <v>91600</v>
          </cell>
          <cell r="O15">
            <v>139550</v>
          </cell>
          <cell r="P15">
            <v>87000</v>
          </cell>
          <cell r="Q15">
            <v>126400</v>
          </cell>
          <cell r="R15">
            <v>0</v>
          </cell>
          <cell r="T15">
            <v>68500</v>
          </cell>
          <cell r="U15">
            <v>77500</v>
          </cell>
          <cell r="V15">
            <v>82.6</v>
          </cell>
          <cell r="W15">
            <v>0</v>
          </cell>
          <cell r="X15">
            <v>76500</v>
          </cell>
          <cell r="Y15">
            <v>76500</v>
          </cell>
          <cell r="Z15">
            <v>0</v>
          </cell>
          <cell r="AA15">
            <v>0</v>
          </cell>
          <cell r="AB15">
            <v>0</v>
          </cell>
          <cell r="AC15">
            <v>0</v>
          </cell>
          <cell r="AD15">
            <v>0</v>
          </cell>
          <cell r="AE15">
            <v>0</v>
          </cell>
          <cell r="AF15">
            <v>63.07</v>
          </cell>
          <cell r="AG15">
            <v>72413</v>
          </cell>
          <cell r="AH15">
            <v>69000</v>
          </cell>
          <cell r="AI15">
            <v>69000</v>
          </cell>
          <cell r="AJ15">
            <v>106700</v>
          </cell>
          <cell r="AK15">
            <v>106700</v>
          </cell>
          <cell r="AL15">
            <v>106700</v>
          </cell>
        </row>
        <row r="16">
          <cell r="B16">
            <v>9000</v>
          </cell>
          <cell r="C16">
            <v>0</v>
          </cell>
          <cell r="E16">
            <v>27930</v>
          </cell>
          <cell r="F16">
            <v>0</v>
          </cell>
          <cell r="G16">
            <v>6461</v>
          </cell>
          <cell r="H16">
            <v>20227</v>
          </cell>
          <cell r="I16">
            <v>6461</v>
          </cell>
          <cell r="J16">
            <v>0</v>
          </cell>
          <cell r="L16">
            <v>0</v>
          </cell>
          <cell r="M16">
            <v>0</v>
          </cell>
          <cell r="N16">
            <v>15500</v>
          </cell>
          <cell r="O16">
            <v>8268</v>
          </cell>
          <cell r="P16">
            <v>12000</v>
          </cell>
          <cell r="Q16">
            <v>12500</v>
          </cell>
          <cell r="R16">
            <v>0</v>
          </cell>
          <cell r="T16">
            <v>16500</v>
          </cell>
          <cell r="U16">
            <v>8400</v>
          </cell>
          <cell r="V16">
            <v>0</v>
          </cell>
          <cell r="W16">
            <v>0</v>
          </cell>
          <cell r="X16">
            <v>0</v>
          </cell>
          <cell r="Y16">
            <v>0</v>
          </cell>
          <cell r="Z16">
            <v>0</v>
          </cell>
          <cell r="AA16">
            <v>0</v>
          </cell>
          <cell r="AB16">
            <v>0</v>
          </cell>
          <cell r="AC16">
            <v>0</v>
          </cell>
          <cell r="AD16">
            <v>0</v>
          </cell>
          <cell r="AE16">
            <v>0</v>
          </cell>
          <cell r="AF16">
            <v>11.33</v>
          </cell>
          <cell r="AG16">
            <v>0</v>
          </cell>
          <cell r="AH16">
            <v>0</v>
          </cell>
          <cell r="AI16">
            <v>0</v>
          </cell>
          <cell r="AJ16">
            <v>0</v>
          </cell>
          <cell r="AK16">
            <v>12400</v>
          </cell>
          <cell r="AL16">
            <v>0</v>
          </cell>
        </row>
        <row r="17">
          <cell r="B17">
            <v>800</v>
          </cell>
          <cell r="C17">
            <v>0</v>
          </cell>
          <cell r="E17">
            <v>0</v>
          </cell>
          <cell r="F17">
            <v>1230</v>
          </cell>
          <cell r="G17">
            <v>0</v>
          </cell>
          <cell r="H17">
            <v>0</v>
          </cell>
          <cell r="I17">
            <v>0</v>
          </cell>
          <cell r="J17">
            <v>1870</v>
          </cell>
          <cell r="L17">
            <v>1797</v>
          </cell>
          <cell r="M17">
            <v>979</v>
          </cell>
          <cell r="N17">
            <v>1500</v>
          </cell>
          <cell r="O17">
            <v>566</v>
          </cell>
          <cell r="P17">
            <v>1000</v>
          </cell>
          <cell r="Q17">
            <v>328</v>
          </cell>
          <cell r="R17">
            <v>0</v>
          </cell>
          <cell r="T17">
            <v>1450</v>
          </cell>
          <cell r="U17">
            <v>250</v>
          </cell>
          <cell r="V17">
            <v>0</v>
          </cell>
          <cell r="W17">
            <v>0</v>
          </cell>
          <cell r="X17">
            <v>0</v>
          </cell>
          <cell r="Y17">
            <v>0</v>
          </cell>
          <cell r="Z17">
            <v>980</v>
          </cell>
          <cell r="AA17">
            <v>0</v>
          </cell>
          <cell r="AB17">
            <v>0</v>
          </cell>
          <cell r="AC17">
            <v>0</v>
          </cell>
          <cell r="AD17">
            <v>0</v>
          </cell>
          <cell r="AE17">
            <v>0</v>
          </cell>
          <cell r="AF17">
            <v>1.08</v>
          </cell>
          <cell r="AG17">
            <v>0</v>
          </cell>
          <cell r="AH17">
            <v>815</v>
          </cell>
          <cell r="AI17">
            <v>815</v>
          </cell>
          <cell r="AJ17">
            <v>980</v>
          </cell>
          <cell r="AK17">
            <v>980</v>
          </cell>
          <cell r="AL17">
            <v>0</v>
          </cell>
        </row>
        <row r="18">
          <cell r="B18">
            <v>130</v>
          </cell>
          <cell r="C18">
            <v>0</v>
          </cell>
          <cell r="E18">
            <v>1045</v>
          </cell>
          <cell r="F18">
            <v>980</v>
          </cell>
          <cell r="G18">
            <v>139</v>
          </cell>
          <cell r="H18">
            <v>153</v>
          </cell>
          <cell r="I18">
            <v>139</v>
          </cell>
          <cell r="J18">
            <v>980</v>
          </cell>
          <cell r="L18">
            <v>0</v>
          </cell>
          <cell r="M18">
            <v>537</v>
          </cell>
          <cell r="N18">
            <v>257</v>
          </cell>
          <cell r="O18">
            <v>470</v>
          </cell>
          <cell r="P18">
            <v>300</v>
          </cell>
          <cell r="Q18">
            <v>151</v>
          </cell>
          <cell r="R18">
            <v>0</v>
          </cell>
          <cell r="T18">
            <v>300</v>
          </cell>
          <cell r="U18">
            <v>503</v>
          </cell>
          <cell r="V18">
            <v>0</v>
          </cell>
          <cell r="W18">
            <v>0</v>
          </cell>
          <cell r="X18">
            <v>0</v>
          </cell>
          <cell r="Y18">
            <v>0</v>
          </cell>
          <cell r="Z18">
            <v>0</v>
          </cell>
          <cell r="AA18">
            <v>0</v>
          </cell>
          <cell r="AB18">
            <v>0</v>
          </cell>
          <cell r="AC18">
            <v>0</v>
          </cell>
          <cell r="AD18">
            <v>0</v>
          </cell>
          <cell r="AE18">
            <v>0</v>
          </cell>
          <cell r="AF18">
            <v>0.23</v>
          </cell>
          <cell r="AG18">
            <v>0</v>
          </cell>
          <cell r="AH18">
            <v>211</v>
          </cell>
          <cell r="AI18">
            <v>211</v>
          </cell>
          <cell r="AJ18">
            <v>345</v>
          </cell>
          <cell r="AK18">
            <v>345</v>
          </cell>
          <cell r="AL18">
            <v>345</v>
          </cell>
        </row>
        <row r="19">
          <cell r="B19">
            <v>75</v>
          </cell>
          <cell r="E19">
            <v>0</v>
          </cell>
          <cell r="F19">
            <v>120</v>
          </cell>
          <cell r="G19">
            <v>95</v>
          </cell>
          <cell r="I19">
            <v>95</v>
          </cell>
          <cell r="L19">
            <v>190</v>
          </cell>
          <cell r="M19">
            <v>103</v>
          </cell>
          <cell r="N19">
            <v>113</v>
          </cell>
          <cell r="O19">
            <v>86</v>
          </cell>
          <cell r="P19">
            <v>90</v>
          </cell>
          <cell r="Q19">
            <v>112</v>
          </cell>
        </row>
        <row r="20">
          <cell r="B20">
            <v>110</v>
          </cell>
          <cell r="E20">
            <v>0</v>
          </cell>
          <cell r="F20">
            <v>168</v>
          </cell>
          <cell r="G20">
            <v>160</v>
          </cell>
          <cell r="I20">
            <v>160</v>
          </cell>
          <cell r="L20">
            <v>242</v>
          </cell>
          <cell r="M20">
            <v>129</v>
          </cell>
          <cell r="N20">
            <v>154</v>
          </cell>
          <cell r="O20">
            <v>148</v>
          </cell>
          <cell r="P20">
            <v>148</v>
          </cell>
          <cell r="Q20">
            <v>130</v>
          </cell>
        </row>
        <row r="21">
          <cell r="B21">
            <v>185</v>
          </cell>
          <cell r="E21">
            <v>0</v>
          </cell>
          <cell r="F21">
            <v>256</v>
          </cell>
          <cell r="G21">
            <v>249</v>
          </cell>
          <cell r="I21">
            <v>249</v>
          </cell>
          <cell r="L21">
            <v>384</v>
          </cell>
          <cell r="M21">
            <v>260</v>
          </cell>
          <cell r="N21">
            <v>264</v>
          </cell>
          <cell r="O21">
            <v>293</v>
          </cell>
          <cell r="P21">
            <v>0</v>
          </cell>
          <cell r="Q21">
            <v>0</v>
          </cell>
        </row>
        <row r="22">
          <cell r="B22">
            <v>150</v>
          </cell>
          <cell r="E22">
            <v>218</v>
          </cell>
          <cell r="F22">
            <v>208</v>
          </cell>
          <cell r="G22">
            <v>127</v>
          </cell>
          <cell r="I22">
            <v>127</v>
          </cell>
          <cell r="L22">
            <v>223</v>
          </cell>
          <cell r="M22">
            <v>0</v>
          </cell>
          <cell r="N22">
            <v>237</v>
          </cell>
          <cell r="O22">
            <v>140</v>
          </cell>
          <cell r="P22">
            <v>129</v>
          </cell>
          <cell r="Q22">
            <v>0</v>
          </cell>
        </row>
        <row r="23">
          <cell r="B23">
            <v>180</v>
          </cell>
          <cell r="E23">
            <v>292</v>
          </cell>
          <cell r="F23">
            <v>275</v>
          </cell>
          <cell r="G23">
            <v>215</v>
          </cell>
          <cell r="I23">
            <v>215</v>
          </cell>
          <cell r="L23">
            <v>270</v>
          </cell>
          <cell r="M23">
            <v>0</v>
          </cell>
          <cell r="N23">
            <v>311</v>
          </cell>
          <cell r="O23">
            <v>211</v>
          </cell>
          <cell r="P23">
            <v>185</v>
          </cell>
          <cell r="Q23">
            <v>0</v>
          </cell>
        </row>
        <row r="24">
          <cell r="B24">
            <v>235</v>
          </cell>
          <cell r="E24">
            <v>454</v>
          </cell>
          <cell r="F24">
            <v>388</v>
          </cell>
          <cell r="G24">
            <v>320</v>
          </cell>
          <cell r="I24">
            <v>320</v>
          </cell>
          <cell r="L24">
            <v>414</v>
          </cell>
          <cell r="M24">
            <v>0</v>
          </cell>
          <cell r="N24">
            <v>494</v>
          </cell>
          <cell r="O24">
            <v>304</v>
          </cell>
          <cell r="P24">
            <v>0</v>
          </cell>
          <cell r="Q24">
            <v>0</v>
          </cell>
        </row>
        <row r="25">
          <cell r="B25">
            <v>0</v>
          </cell>
          <cell r="E25">
            <v>0</v>
          </cell>
          <cell r="F25">
            <v>0</v>
          </cell>
          <cell r="G25">
            <v>111</v>
          </cell>
          <cell r="I25">
            <v>111</v>
          </cell>
          <cell r="L25">
            <v>273</v>
          </cell>
          <cell r="M25">
            <v>0</v>
          </cell>
          <cell r="N25">
            <v>0</v>
          </cell>
          <cell r="O25">
            <v>141</v>
          </cell>
          <cell r="P25">
            <v>148</v>
          </cell>
          <cell r="Q25">
            <v>178</v>
          </cell>
        </row>
        <row r="26">
          <cell r="B26">
            <v>425</v>
          </cell>
          <cell r="E26">
            <v>300</v>
          </cell>
          <cell r="F26">
            <v>315.7</v>
          </cell>
          <cell r="G26">
            <v>292</v>
          </cell>
          <cell r="I26">
            <v>292</v>
          </cell>
          <cell r="L26">
            <v>0</v>
          </cell>
          <cell r="M26">
            <v>418</v>
          </cell>
          <cell r="N26">
            <v>464</v>
          </cell>
          <cell r="O26">
            <v>230.4</v>
          </cell>
          <cell r="P26">
            <v>240</v>
          </cell>
          <cell r="Q26">
            <v>503.1</v>
          </cell>
        </row>
        <row r="27">
          <cell r="B27">
            <v>300</v>
          </cell>
          <cell r="E27">
            <v>3761</v>
          </cell>
          <cell r="F27">
            <v>1834</v>
          </cell>
          <cell r="G27">
            <v>1087</v>
          </cell>
          <cell r="I27">
            <v>1087</v>
          </cell>
          <cell r="L27">
            <v>0</v>
          </cell>
          <cell r="M27">
            <v>2299</v>
          </cell>
          <cell r="N27">
            <v>0</v>
          </cell>
          <cell r="O27">
            <v>1328</v>
          </cell>
          <cell r="P27">
            <v>2400</v>
          </cell>
          <cell r="Q27">
            <v>1570</v>
          </cell>
        </row>
        <row r="28">
          <cell r="B28">
            <v>1100</v>
          </cell>
          <cell r="E28">
            <v>1505</v>
          </cell>
          <cell r="F28">
            <v>0</v>
          </cell>
          <cell r="G28">
            <v>1580</v>
          </cell>
          <cell r="I28">
            <v>1580</v>
          </cell>
          <cell r="L28">
            <v>0</v>
          </cell>
          <cell r="M28">
            <v>1371</v>
          </cell>
          <cell r="N28">
            <v>1700</v>
          </cell>
          <cell r="O28">
            <v>0</v>
          </cell>
          <cell r="P28">
            <v>2100</v>
          </cell>
          <cell r="Q28">
            <v>2091</v>
          </cell>
        </row>
        <row r="29">
          <cell r="B29">
            <v>800</v>
          </cell>
          <cell r="E29">
            <v>0</v>
          </cell>
          <cell r="F29">
            <v>942</v>
          </cell>
          <cell r="G29">
            <v>882</v>
          </cell>
          <cell r="I29">
            <v>882</v>
          </cell>
          <cell r="L29">
            <v>1074</v>
          </cell>
          <cell r="M29">
            <v>717</v>
          </cell>
          <cell r="N29">
            <v>780</v>
          </cell>
          <cell r="O29">
            <v>910</v>
          </cell>
          <cell r="P29">
            <v>700</v>
          </cell>
          <cell r="Q29">
            <v>665</v>
          </cell>
        </row>
        <row r="30">
          <cell r="B30">
            <v>3100</v>
          </cell>
          <cell r="E30">
            <v>5400</v>
          </cell>
          <cell r="F30">
            <v>6751</v>
          </cell>
          <cell r="G30">
            <v>6906</v>
          </cell>
          <cell r="I30">
            <v>6906</v>
          </cell>
          <cell r="L30">
            <v>6109</v>
          </cell>
          <cell r="M30">
            <v>7170</v>
          </cell>
          <cell r="N30">
            <v>6800</v>
          </cell>
          <cell r="O30">
            <v>6728</v>
          </cell>
          <cell r="P30">
            <v>6500</v>
          </cell>
          <cell r="Q30">
            <v>0</v>
          </cell>
        </row>
        <row r="31">
          <cell r="B31">
            <v>1600</v>
          </cell>
          <cell r="E31">
            <v>0</v>
          </cell>
          <cell r="F31">
            <v>2346</v>
          </cell>
          <cell r="G31">
            <v>2254</v>
          </cell>
          <cell r="I31">
            <v>2254</v>
          </cell>
          <cell r="L31">
            <v>3256</v>
          </cell>
          <cell r="M31">
            <v>2142</v>
          </cell>
          <cell r="N31">
            <v>2180</v>
          </cell>
          <cell r="O31">
            <v>2386</v>
          </cell>
          <cell r="P31">
            <v>0</v>
          </cell>
          <cell r="Q31">
            <v>0</v>
          </cell>
        </row>
      </sheetData>
      <sheetData sheetId="1">
        <row r="5">
          <cell r="B5" t="str">
            <v>ANG</v>
          </cell>
        </row>
      </sheetData>
      <sheetData sheetId="2"/>
      <sheetData sheetId="3"/>
      <sheetData sheetId="4"/>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TOC"/>
      <sheetName val="Library"/>
      <sheetName val="blank"/>
      <sheetName val="Checks"/>
      <sheetName val="InpSwitch"/>
      <sheetName val="InpTariffs"/>
      <sheetName val="InpInflation"/>
      <sheetName val="InpFin"/>
      <sheetName val="InpNonFin"/>
      <sheetName val="InpCM"/>
      <sheetName val="InpCost"/>
      <sheetName val="InpReturn"/>
      <sheetName val="InpFlow"/>
      <sheetName val="InpMogden"/>
      <sheetName val="InpStrength"/>
      <sheetName val="InpSelect"/>
      <sheetName val="InpSiteArea"/>
      <sheetName val="InpVolume"/>
      <sheetName val="InpMogVol"/>
      <sheetName val="CalcCostAdjust"/>
      <sheetName val="CalcSWHDSplit"/>
      <sheetName val="CalcMogCost"/>
      <sheetName val="CalcRCharge"/>
      <sheetName val="CalcSelect"/>
      <sheetName val="CalcFoul"/>
      <sheetName val="CalcStrength"/>
      <sheetName val="CalcFoulStrength"/>
      <sheetName val="CalcTEMin"/>
      <sheetName val="CalcTEMog"/>
      <sheetName val="CalcTECosts"/>
      <sheetName val="CalcSWHD"/>
      <sheetName val="OutpUn"/>
      <sheetName val="OutpTariff"/>
      <sheetName val="OutpChargesCom"/>
      <sheetName val="OutpRevCap"/>
    </sheetNames>
    <sheetDataSet>
      <sheetData sheetId="0"/>
      <sheetData sheetId="1"/>
      <sheetData sheetId="2"/>
      <sheetData sheetId="3"/>
      <sheetData sheetId="4"/>
      <sheetData sheetId="5"/>
      <sheetData sheetId="6">
        <row r="6">
          <cell r="D6" t="str">
            <v>Tariff</v>
          </cell>
        </row>
        <row r="7">
          <cell r="D7" t="str">
            <v>NHH sewerage RV with surface water drainage</v>
          </cell>
        </row>
        <row r="8">
          <cell r="D8" t="str">
            <v>NHH sewerage RV with no surface water drainage</v>
          </cell>
        </row>
        <row r="9">
          <cell r="D9" t="str">
            <v>NHH surface water and highway drainage only</v>
          </cell>
        </row>
        <row r="10">
          <cell r="D10" t="str">
            <v>NHH standard sewerage volume charge</v>
          </cell>
        </row>
        <row r="11">
          <cell r="D11" t="str">
            <v>Swimming pool effluent volume charge</v>
          </cell>
        </row>
        <row r="12">
          <cell r="D12" t="str">
            <v>Direct discharge to WwTW</v>
          </cell>
        </row>
        <row r="13">
          <cell r="D13" t="str">
            <v>Surface Water Drainage Band 1 - (Up to 124m2)</v>
          </cell>
        </row>
        <row r="14">
          <cell r="D14" t="str">
            <v>Surface Water Drainage Band 2 - (125 - 299m2)</v>
          </cell>
        </row>
        <row r="15">
          <cell r="D15" t="str">
            <v>Surface Water Drainage Band 3 - (300 - 649m2)</v>
          </cell>
        </row>
        <row r="16">
          <cell r="D16" t="str">
            <v>Surface Water Drainage Band 4 (650 - 1499m2)</v>
          </cell>
        </row>
        <row r="17">
          <cell r="D17" t="str">
            <v>Surface Water Drainage Band 5 (1500 - 2999m2)</v>
          </cell>
        </row>
        <row r="18">
          <cell r="D18" t="str">
            <v>Surface Water Drainage Band 6 - (3000 - 6999m2)</v>
          </cell>
        </row>
        <row r="19">
          <cell r="D19" t="str">
            <v>Surface Water Drainage Band 7 - (7000 - 11999m2)</v>
          </cell>
        </row>
        <row r="20">
          <cell r="D20" t="str">
            <v>Surface Water Drainage Band 8 - (12000 - 17999m2)</v>
          </cell>
        </row>
        <row r="21">
          <cell r="D21" t="str">
            <v>Surface Water Drainage Band 9 - (18000 - 24999m2)</v>
          </cell>
        </row>
        <row r="22">
          <cell r="D22" t="str">
            <v>Surface Water Drainage Band 10 - (25000 - 49999m2)</v>
          </cell>
        </row>
        <row r="23">
          <cell r="D23" t="str">
            <v>Surface Water Drainage Band 11 - (50000 - 74999m2)</v>
          </cell>
        </row>
        <row r="24">
          <cell r="D24" t="str">
            <v>Surface Water Drainage Band 12 - (75000 - 99999m2)</v>
          </cell>
        </row>
        <row r="25">
          <cell r="D25" t="str">
            <v>Surface Water Drainage Band 13 - (100000 - 124999m2)</v>
          </cell>
        </row>
        <row r="26">
          <cell r="D26" t="str">
            <v>Surface Water Drainage Band 14 - (125000 - 149999m2)</v>
          </cell>
        </row>
        <row r="27">
          <cell r="D27" t="str">
            <v>Surface Water Drainage Band 15 - (&gt;150000m2)</v>
          </cell>
        </row>
        <row r="28">
          <cell r="D28" t="str">
            <v>Highways Drainage Band 1 -  (Up to 124m2)</v>
          </cell>
        </row>
        <row r="29">
          <cell r="D29" t="str">
            <v>Highways Drainage Band 2 - (125 - 299m2)</v>
          </cell>
        </row>
        <row r="30">
          <cell r="D30" t="str">
            <v>Highways Drainage Band 3 - (300 - 649m2)</v>
          </cell>
        </row>
        <row r="31">
          <cell r="D31" t="str">
            <v>Highways Drainage Band 4 - (650 - 1499m2)</v>
          </cell>
        </row>
        <row r="32">
          <cell r="D32" t="str">
            <v>Highways Drainage Band 5 - (1500 - 2999m2)</v>
          </cell>
        </row>
        <row r="33">
          <cell r="D33" t="str">
            <v>Highways Drainage Band 6 - (3000 - 6999m2)</v>
          </cell>
        </row>
        <row r="34">
          <cell r="D34" t="str">
            <v>Highways Drainage Band 7 - (7000 - 11999m2)</v>
          </cell>
        </row>
        <row r="35">
          <cell r="D35" t="str">
            <v>Highways Drainage Band 8 - (12000 - 17999m2)</v>
          </cell>
        </row>
        <row r="36">
          <cell r="D36" t="str">
            <v>Highways Drainage Band 9 - (18000 - 24999m2)</v>
          </cell>
        </row>
        <row r="37">
          <cell r="D37" t="str">
            <v>Highways Drainage Band 10 - (25000 - 49999m2)</v>
          </cell>
        </row>
        <row r="38">
          <cell r="D38" t="str">
            <v>Highways Drainage Band 11 - (50000 - 74999m2)</v>
          </cell>
        </row>
        <row r="39">
          <cell r="D39" t="str">
            <v>Highways Drainage Band 12 - (75000 - 99999m2)</v>
          </cell>
        </row>
        <row r="40">
          <cell r="D40" t="str">
            <v>Highways Drainage Band 13 - (100000 - 124999m2)</v>
          </cell>
        </row>
        <row r="41">
          <cell r="D41" t="str">
            <v>Highways Drainage Band 14 - (125000 - 149999m2)</v>
          </cell>
        </row>
        <row r="42">
          <cell r="D42" t="str">
            <v>Highways Drainage Band 15 - (&gt;150000m2)</v>
          </cell>
        </row>
        <row r="43">
          <cell r="D43" t="str">
            <v>Surface Water Highways Drainage Band 1 - (Up to 124m2)</v>
          </cell>
        </row>
        <row r="44">
          <cell r="D44" t="str">
            <v>Surface Water Highways Drainage Band 2 - (125 - 299m2)</v>
          </cell>
        </row>
        <row r="45">
          <cell r="D45" t="str">
            <v>Surface Water Highways Drainage Band 3 - (300 - 649m2)</v>
          </cell>
        </row>
        <row r="46">
          <cell r="D46" t="str">
            <v>Surface Water Highways Drainage Band 4 (650 - 1499m2)</v>
          </cell>
        </row>
        <row r="47">
          <cell r="D47" t="str">
            <v>Surface Water Highways Drainage Band 5 (1500 - 2999m2)</v>
          </cell>
        </row>
        <row r="48">
          <cell r="D48" t="str">
            <v>Surface Water Highways Drainage Band 6 - (3000 - 6999m2)</v>
          </cell>
        </row>
        <row r="49">
          <cell r="D49" t="str">
            <v>Surface Water Highways Drainage Band 7 - (7000 - 11999m2)</v>
          </cell>
        </row>
        <row r="50">
          <cell r="D50" t="str">
            <v>Surface Water Highways Drainage Band 8 - (12000 - 17999m2)</v>
          </cell>
        </row>
        <row r="51">
          <cell r="D51" t="str">
            <v>Surface Water Highways Drainage Band 9 - (18000 - 24999m2)</v>
          </cell>
        </row>
        <row r="52">
          <cell r="D52" t="str">
            <v>Surface Water Highways Drainage Band 10 - (25000 - 49999m2)</v>
          </cell>
        </row>
        <row r="53">
          <cell r="D53" t="str">
            <v>Surface Water Highways Drainage Band 11 - (50000 - 74999m2)</v>
          </cell>
        </row>
        <row r="54">
          <cell r="D54" t="str">
            <v>Surface Water Highways Drainage Band 12 - (75000 - 99999m2)</v>
          </cell>
        </row>
        <row r="55">
          <cell r="D55" t="str">
            <v>Surface Water Highways Drainage Band 13 - (100000 - 124999m2)</v>
          </cell>
        </row>
        <row r="56">
          <cell r="D56" t="str">
            <v>Surface Water Highways Drainage Band 14 - (125000 - 149999m2)</v>
          </cell>
        </row>
        <row r="57">
          <cell r="D57" t="str">
            <v>Surface Water Highways Drainage Band 15 - (&gt;150000m2)</v>
          </cell>
        </row>
        <row r="58">
          <cell r="D58" t="str">
            <v>NHH Sewerage AVC for small unmetered NHH properties (15mm)</v>
          </cell>
        </row>
        <row r="59">
          <cell r="D59" t="str">
            <v>NHH Sewerage AVC for small unmetered NHH properties (20mm)</v>
          </cell>
        </row>
        <row r="60">
          <cell r="D60" t="str">
            <v>Sewerage Select users &gt;50Ml</v>
          </cell>
        </row>
        <row r="61">
          <cell r="D61" t="str">
            <v>Reception &amp; Conveyance</v>
          </cell>
        </row>
        <row r="62">
          <cell r="D62" t="str">
            <v>Preliminary and primary treatment</v>
          </cell>
        </row>
        <row r="63">
          <cell r="D63" t="str">
            <v>Biological treatment (capital element)</v>
          </cell>
        </row>
        <row r="64">
          <cell r="D64" t="str">
            <v>Biological oxidation</v>
          </cell>
        </row>
        <row r="65">
          <cell r="D65" t="str">
            <v>Sludge treatment and disposal</v>
          </cell>
        </row>
        <row r="66">
          <cell r="D66" t="str">
            <v>Minimum charge</v>
          </cell>
        </row>
        <row r="67">
          <cell r="D67" t="str">
            <v>Reception &amp; Conveyance for users &gt;50Ml</v>
          </cell>
        </row>
        <row r="68">
          <cell r="D68" t="str">
            <v>TE Res - Capacity - Reception &amp; Conveyance</v>
          </cell>
        </row>
        <row r="69">
          <cell r="D69" t="str">
            <v>TE Res - Capacity - Preliminary and primary treatment</v>
          </cell>
        </row>
        <row r="70">
          <cell r="D70" t="str">
            <v>TE Res - Capacity - Biological treatment (capital element)</v>
          </cell>
        </row>
        <row r="71">
          <cell r="D71" t="str">
            <v>TE Res - Capacity - Biological oxidation</v>
          </cell>
        </row>
        <row r="72">
          <cell r="D72" t="str">
            <v>TE Res - Capacity - Sludge treatment and disposal</v>
          </cell>
        </row>
        <row r="73">
          <cell r="D73" t="str">
            <v>TE Res - Usage - Reception &amp; Conveyance</v>
          </cell>
        </row>
        <row r="74">
          <cell r="D74" t="str">
            <v>TE Res - Usage - Preliminary and primary treatment</v>
          </cell>
        </row>
        <row r="75">
          <cell r="D75" t="str">
            <v>TE Res - Usage - Biological treatment (capital element)</v>
          </cell>
        </row>
        <row r="76">
          <cell r="D76" t="str">
            <v>TE Res - Usage - Biological oxidation</v>
          </cell>
        </row>
        <row r="77">
          <cell r="D77" t="str">
            <v>TE Res - Usage - Sludge treatment and disposal</v>
          </cell>
        </row>
        <row r="78">
          <cell r="D78" t="str">
            <v>TE Res - LU - Reception &amp; Conveyance CONSENT</v>
          </cell>
        </row>
        <row r="79">
          <cell r="D79" t="str">
            <v>TE Res - LU - Reception &amp; Conveyance USAGE</v>
          </cell>
        </row>
        <row r="80">
          <cell r="D80" t="str">
            <v>Places of worship</v>
          </cell>
        </row>
        <row r="81">
          <cell r="D81" t="str">
            <v>Special agreement - Mersey Docks</v>
          </cell>
        </row>
        <row r="82">
          <cell r="D82" t="str">
            <v>HH unmeasured, all services</v>
          </cell>
        </row>
        <row r="83">
          <cell r="D83" t="str">
            <v>HH unmeasured, foul and highways drainage only</v>
          </cell>
        </row>
        <row r="84">
          <cell r="D84" t="str">
            <v>HH unmeasured, surface water and highway drainage only</v>
          </cell>
        </row>
        <row r="85">
          <cell r="D85" t="str">
            <v>HH AVC Property type: Detached</v>
          </cell>
        </row>
        <row r="86">
          <cell r="D86" t="str">
            <v>HH AVC Property type: Other</v>
          </cell>
        </row>
        <row r="87">
          <cell r="D87" t="str">
            <v>HH AVC Property type: Semi detached</v>
          </cell>
        </row>
        <row r="88">
          <cell r="D88" t="str">
            <v>HH AVC Property type: Detached - no SWD</v>
          </cell>
        </row>
        <row r="89">
          <cell r="D89" t="str">
            <v>HH AVC Property type: Other - no SWD</v>
          </cell>
        </row>
        <row r="90">
          <cell r="D90" t="str">
            <v>HH AVC Property type: Semi detached - no SWD</v>
          </cell>
        </row>
        <row r="91">
          <cell r="D91" t="str">
            <v>HH AVC Occupancy: single person</v>
          </cell>
        </row>
        <row r="92">
          <cell r="D92" t="str">
            <v>HH AVC Occupancy: single person - no SWD</v>
          </cell>
        </row>
        <row r="93">
          <cell r="D93" t="str">
            <v>HH measured, surface water drainage</v>
          </cell>
        </row>
        <row r="94">
          <cell r="D94" t="str">
            <v>HH measured, highways drainage</v>
          </cell>
        </row>
        <row r="95">
          <cell r="D95" t="str">
            <v>HH volumetric Charge</v>
          </cell>
        </row>
        <row r="96">
          <cell r="D96" t="str">
            <v>HH AVC Occupancy: large property</v>
          </cell>
        </row>
        <row r="97">
          <cell r="D97" t="str">
            <v>HH AVC Occupancy: large property - no SWD</v>
          </cell>
        </row>
        <row r="98">
          <cell r="D98" t="str">
            <v>Additional R factor</v>
          </cell>
        </row>
      </sheetData>
      <sheetData sheetId="7"/>
      <sheetData sheetId="8"/>
      <sheetData sheetId="9"/>
      <sheetData sheetId="10"/>
      <sheetData sheetId="11"/>
      <sheetData sheetId="12"/>
      <sheetData sheetId="13"/>
      <sheetData sheetId="14"/>
      <sheetData sheetId="15"/>
      <sheetData sheetId="16">
        <row r="9">
          <cell r="H9">
            <v>9.1983566068806668E-3</v>
          </cell>
        </row>
      </sheetData>
      <sheetData sheetId="17"/>
      <sheetData sheetId="18"/>
      <sheetData sheetId="19"/>
      <sheetData sheetId="20">
        <row r="77">
          <cell r="J77">
            <v>22.23855133746132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G's"/>
      <sheetName val="Macro's"/>
      <sheetName val="Reports"/>
      <sheetName val="Table 13"/>
      <sheetName val="Table 15"/>
      <sheetName val="Table 17a"/>
      <sheetName val="Table 17b"/>
      <sheetName val="Table 17c"/>
      <sheetName val="Table 17d "/>
      <sheetName val="Table 17f"/>
      <sheetName val="PreviousYearData"/>
      <sheetName val="NewData"/>
      <sheetName val="Sanitary Consents &amp; OMS Codes"/>
      <sheetName val="SepticTank"/>
      <sheetName val="TankeredLoads"/>
      <sheetName val="TE Data"/>
      <sheetName val="PopData"/>
      <sheetName val="17b"/>
    </sheetNames>
    <sheetDataSet>
      <sheetData sheetId="0"/>
      <sheetData sheetId="1"/>
      <sheetData sheetId="2"/>
      <sheetData sheetId="3"/>
      <sheetData sheetId="4"/>
      <sheetData sheetId="5"/>
      <sheetData sheetId="6"/>
      <sheetData sheetId="7"/>
      <sheetData sheetId="8"/>
      <sheetData sheetId="9"/>
      <sheetData sheetId="10"/>
      <sheetData sheetId="11">
        <row r="1">
          <cell r="B1">
            <v>573</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uchel CDS Details"/>
      <sheetName val="OVERVIEW"/>
      <sheetName val="Master"/>
      <sheetName val="Data Validation Chart"/>
      <sheetName val="ACORN"/>
      <sheetName val="Company PHC"/>
      <sheetName val="Regional PHCs"/>
      <sheetName val="Master Summary"/>
      <sheetName val="NB Report"/>
      <sheetName val="NB Report (Fixed)"/>
      <sheetName val="Parameters"/>
      <sheetName val="HDF Report"/>
      <sheetName val="Void Factors"/>
    </sheetNames>
    <sheetDataSet>
      <sheetData sheetId="0"/>
      <sheetData sheetId="1"/>
      <sheetData sheetId="2"/>
      <sheetData sheetId="3"/>
      <sheetData sheetId="4">
        <row r="4">
          <cell r="I4">
            <v>1</v>
          </cell>
          <cell r="J4">
            <v>24</v>
          </cell>
        </row>
        <row r="5">
          <cell r="I5">
            <v>1</v>
          </cell>
          <cell r="J5">
            <v>2</v>
          </cell>
        </row>
        <row r="6">
          <cell r="I6">
            <v>1</v>
          </cell>
          <cell r="J6">
            <v>607</v>
          </cell>
        </row>
        <row r="7">
          <cell r="I7">
            <v>1</v>
          </cell>
          <cell r="J7">
            <v>477</v>
          </cell>
        </row>
        <row r="8">
          <cell r="I8">
            <v>1</v>
          </cell>
          <cell r="J8">
            <v>441</v>
          </cell>
        </row>
        <row r="9">
          <cell r="I9">
            <v>1</v>
          </cell>
          <cell r="J9">
            <v>2174</v>
          </cell>
        </row>
        <row r="10">
          <cell r="I10">
            <v>2</v>
          </cell>
          <cell r="J10">
            <v>823</v>
          </cell>
        </row>
        <row r="11">
          <cell r="I11">
            <v>2</v>
          </cell>
          <cell r="J11">
            <v>436</v>
          </cell>
        </row>
        <row r="12">
          <cell r="I12">
            <v>1</v>
          </cell>
          <cell r="J12">
            <v>195</v>
          </cell>
        </row>
        <row r="13">
          <cell r="I13">
            <v>1</v>
          </cell>
          <cell r="J13">
            <v>7</v>
          </cell>
        </row>
        <row r="14">
          <cell r="I14">
            <v>1</v>
          </cell>
          <cell r="J14">
            <v>1576</v>
          </cell>
        </row>
        <row r="15">
          <cell r="I15">
            <v>1</v>
          </cell>
          <cell r="J15">
            <v>43</v>
          </cell>
        </row>
        <row r="16">
          <cell r="I16">
            <v>2</v>
          </cell>
        </row>
        <row r="17">
          <cell r="I17">
            <v>2</v>
          </cell>
          <cell r="J17">
            <v>61</v>
          </cell>
        </row>
        <row r="18">
          <cell r="I18" t="str">
            <v>Flat</v>
          </cell>
        </row>
        <row r="19">
          <cell r="I19" t="str">
            <v>Flat</v>
          </cell>
        </row>
        <row r="20">
          <cell r="I20" t="str">
            <v>Flat</v>
          </cell>
          <cell r="J20">
            <v>56</v>
          </cell>
        </row>
        <row r="21">
          <cell r="I21" t="str">
            <v>Flat</v>
          </cell>
        </row>
        <row r="22">
          <cell r="I22">
            <v>3</v>
          </cell>
          <cell r="J22">
            <v>1</v>
          </cell>
        </row>
        <row r="23">
          <cell r="I23">
            <v>3</v>
          </cell>
          <cell r="J23">
            <v>51</v>
          </cell>
        </row>
        <row r="24">
          <cell r="I24">
            <v>4</v>
          </cell>
          <cell r="J24">
            <v>1</v>
          </cell>
        </row>
        <row r="25">
          <cell r="I25" t="str">
            <v>Flat</v>
          </cell>
          <cell r="J25">
            <v>347</v>
          </cell>
        </row>
        <row r="26">
          <cell r="I26">
            <v>3</v>
          </cell>
          <cell r="J26">
            <v>19</v>
          </cell>
        </row>
        <row r="27">
          <cell r="I27" t="str">
            <v>Flat</v>
          </cell>
          <cell r="J27">
            <v>172</v>
          </cell>
        </row>
        <row r="28">
          <cell r="I28">
            <v>4</v>
          </cell>
          <cell r="J28">
            <v>377</v>
          </cell>
        </row>
        <row r="29">
          <cell r="I29">
            <v>3</v>
          </cell>
          <cell r="J29">
            <v>83</v>
          </cell>
        </row>
        <row r="30">
          <cell r="I30">
            <v>2</v>
          </cell>
          <cell r="J30">
            <v>893</v>
          </cell>
        </row>
        <row r="31">
          <cell r="I31">
            <v>2</v>
          </cell>
          <cell r="J31">
            <v>862</v>
          </cell>
        </row>
        <row r="32">
          <cell r="I32">
            <v>2</v>
          </cell>
          <cell r="J32">
            <v>1088</v>
          </cell>
        </row>
        <row r="33">
          <cell r="I33">
            <v>2</v>
          </cell>
          <cell r="J33">
            <v>1818</v>
          </cell>
        </row>
        <row r="34">
          <cell r="I34">
            <v>2</v>
          </cell>
        </row>
        <row r="35">
          <cell r="I35">
            <v>3</v>
          </cell>
          <cell r="J35">
            <v>377</v>
          </cell>
        </row>
        <row r="36">
          <cell r="I36">
            <v>3</v>
          </cell>
          <cell r="J36">
            <v>1464</v>
          </cell>
        </row>
        <row r="37">
          <cell r="I37">
            <v>3</v>
          </cell>
          <cell r="J37">
            <v>865</v>
          </cell>
        </row>
        <row r="38">
          <cell r="I38" t="str">
            <v>Flat</v>
          </cell>
          <cell r="J38">
            <v>127</v>
          </cell>
        </row>
        <row r="39">
          <cell r="I39" t="str">
            <v>Flat</v>
          </cell>
          <cell r="J39">
            <v>428</v>
          </cell>
        </row>
        <row r="40">
          <cell r="I40">
            <v>2</v>
          </cell>
          <cell r="J40">
            <v>8</v>
          </cell>
        </row>
        <row r="41">
          <cell r="I41">
            <v>2</v>
          </cell>
        </row>
        <row r="42">
          <cell r="I42">
            <v>3</v>
          </cell>
          <cell r="J42">
            <v>829</v>
          </cell>
        </row>
        <row r="43">
          <cell r="I43">
            <v>3</v>
          </cell>
          <cell r="J43">
            <v>238</v>
          </cell>
        </row>
        <row r="44">
          <cell r="I44">
            <v>3</v>
          </cell>
          <cell r="J44">
            <v>680</v>
          </cell>
        </row>
        <row r="45">
          <cell r="I45">
            <v>2</v>
          </cell>
          <cell r="J45">
            <v>3388</v>
          </cell>
        </row>
        <row r="46">
          <cell r="I46">
            <v>4</v>
          </cell>
          <cell r="J46">
            <v>3268</v>
          </cell>
        </row>
        <row r="47">
          <cell r="I47">
            <v>1</v>
          </cell>
          <cell r="J47">
            <v>1944</v>
          </cell>
        </row>
        <row r="48">
          <cell r="I48">
            <v>2</v>
          </cell>
          <cell r="J48">
            <v>2117</v>
          </cell>
        </row>
        <row r="49">
          <cell r="I49">
            <v>4</v>
          </cell>
          <cell r="J49">
            <v>127</v>
          </cell>
        </row>
        <row r="50">
          <cell r="I50">
            <v>2</v>
          </cell>
          <cell r="J50">
            <v>1745</v>
          </cell>
        </row>
        <row r="51">
          <cell r="I51">
            <v>3</v>
          </cell>
          <cell r="J51">
            <v>1079</v>
          </cell>
        </row>
        <row r="52">
          <cell r="I52">
            <v>3</v>
          </cell>
        </row>
        <row r="53">
          <cell r="I53" t="str">
            <v>Flat</v>
          </cell>
          <cell r="J53">
            <v>2275</v>
          </cell>
        </row>
        <row r="54">
          <cell r="I54">
            <v>3</v>
          </cell>
          <cell r="J54">
            <v>1696</v>
          </cell>
        </row>
        <row r="55">
          <cell r="I55">
            <v>4</v>
          </cell>
        </row>
        <row r="56">
          <cell r="I56" t="str">
            <v>Flat</v>
          </cell>
          <cell r="J56">
            <v>135</v>
          </cell>
        </row>
        <row r="57">
          <cell r="I57" t="str">
            <v>Flat</v>
          </cell>
        </row>
        <row r="58">
          <cell r="I58">
            <v>3</v>
          </cell>
        </row>
        <row r="59">
          <cell r="I59">
            <v>3</v>
          </cell>
        </row>
        <row r="62">
          <cell r="J62">
            <v>35424</v>
          </cell>
        </row>
      </sheetData>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ge Multiplier Workings"/>
      <sheetName val="NonPot Nonstandard"/>
      <sheetName val="Leakage Report"/>
      <sheetName val="NHH Consumption"/>
      <sheetName val="CMOS Volume"/>
      <sheetName val="&gt;5 Ml Wholesale"/>
      <sheetName val="Unread Meters"/>
    </sheetNames>
    <sheetDataSet>
      <sheetData sheetId="0" refreshError="1"/>
      <sheetData sheetId="1" refreshError="1"/>
      <sheetData sheetId="2" refreshError="1"/>
      <sheetData sheetId="3" refreshError="1"/>
      <sheetData sheetId="4" refreshError="1"/>
      <sheetData sheetId="5">
        <row r="2">
          <cell r="D2" t="str">
            <v>Read / Cons</v>
          </cell>
          <cell r="E2">
            <v>42461</v>
          </cell>
          <cell r="F2">
            <v>42491</v>
          </cell>
          <cell r="G2">
            <v>42522</v>
          </cell>
          <cell r="H2">
            <v>42552</v>
          </cell>
          <cell r="I2">
            <v>42583</v>
          </cell>
          <cell r="J2">
            <v>42614</v>
          </cell>
          <cell r="K2">
            <v>42644</v>
          </cell>
          <cell r="L2" t="str">
            <v xml:space="preserve"> Nov 16</v>
          </cell>
          <cell r="M2">
            <v>42705</v>
          </cell>
          <cell r="N2">
            <v>42736</v>
          </cell>
          <cell r="O2">
            <v>42767</v>
          </cell>
          <cell r="P2" t="str">
            <v xml:space="preserve"> Mar 17</v>
          </cell>
          <cell r="Q2" t="str">
            <v>2016-17 YTD</v>
          </cell>
        </row>
        <row r="4">
          <cell r="D4" t="str">
            <v>Read</v>
          </cell>
        </row>
        <row r="5">
          <cell r="D5" t="str">
            <v>Consumption</v>
          </cell>
        </row>
        <row r="6">
          <cell r="D6" t="str">
            <v>Read</v>
          </cell>
        </row>
        <row r="7">
          <cell r="D7" t="str">
            <v>Consumption</v>
          </cell>
        </row>
        <row r="8">
          <cell r="D8" t="str">
            <v>Read</v>
          </cell>
        </row>
        <row r="9">
          <cell r="D9" t="str">
            <v>Consumption</v>
          </cell>
        </row>
        <row r="10">
          <cell r="D10" t="str">
            <v>Read</v>
          </cell>
        </row>
        <row r="11">
          <cell r="D11" t="str">
            <v>Consumption</v>
          </cell>
        </row>
        <row r="12">
          <cell r="D12" t="str">
            <v>Read</v>
          </cell>
        </row>
        <row r="13">
          <cell r="D13" t="str">
            <v>Consumption</v>
          </cell>
        </row>
        <row r="14">
          <cell r="D14" t="str">
            <v>Read</v>
          </cell>
        </row>
        <row r="15">
          <cell r="D15" t="str">
            <v>Consumption</v>
          </cell>
        </row>
        <row r="16">
          <cell r="D16" t="str">
            <v>Read</v>
          </cell>
        </row>
        <row r="17">
          <cell r="D17" t="str">
            <v>Consumption</v>
          </cell>
        </row>
        <row r="18">
          <cell r="D18" t="str">
            <v>Read</v>
          </cell>
        </row>
        <row r="19">
          <cell r="D19" t="str">
            <v>Consumption</v>
          </cell>
        </row>
        <row r="20">
          <cell r="D20" t="str">
            <v>Read</v>
          </cell>
        </row>
        <row r="21">
          <cell r="D21" t="str">
            <v>Consumption</v>
          </cell>
        </row>
        <row r="22">
          <cell r="D22" t="str">
            <v>Read</v>
          </cell>
        </row>
        <row r="23">
          <cell r="D23" t="str">
            <v>Consumption</v>
          </cell>
        </row>
        <row r="24">
          <cell r="D24" t="str">
            <v>Read</v>
          </cell>
        </row>
        <row r="25">
          <cell r="D25" t="str">
            <v>Consumption</v>
          </cell>
        </row>
        <row r="26">
          <cell r="D26" t="str">
            <v>Read</v>
          </cell>
        </row>
        <row r="27">
          <cell r="D27" t="str">
            <v>Consumption</v>
          </cell>
        </row>
        <row r="28">
          <cell r="D28" t="str">
            <v>Read</v>
          </cell>
        </row>
        <row r="29">
          <cell r="D29" t="str">
            <v>Consumption</v>
          </cell>
        </row>
        <row r="30">
          <cell r="D30" t="str">
            <v>Read</v>
          </cell>
        </row>
        <row r="31">
          <cell r="D31" t="str">
            <v>Consumption</v>
          </cell>
        </row>
        <row r="32">
          <cell r="D32" t="str">
            <v>Read</v>
          </cell>
        </row>
        <row r="33">
          <cell r="D33" t="str">
            <v>Consumption</v>
          </cell>
        </row>
        <row r="34">
          <cell r="D34" t="str">
            <v>Read</v>
          </cell>
        </row>
        <row r="35">
          <cell r="D35" t="str">
            <v>Consumption</v>
          </cell>
        </row>
        <row r="36">
          <cell r="D36" t="str">
            <v>Read</v>
          </cell>
        </row>
        <row r="37">
          <cell r="D37" t="str">
            <v>Consumption</v>
          </cell>
        </row>
        <row r="38">
          <cell r="D38" t="str">
            <v>Read</v>
          </cell>
        </row>
        <row r="39">
          <cell r="D39" t="str">
            <v>Consumption</v>
          </cell>
        </row>
        <row r="40">
          <cell r="D40" t="str">
            <v>Read</v>
          </cell>
        </row>
        <row r="41">
          <cell r="D41" t="str">
            <v>Consumption</v>
          </cell>
        </row>
        <row r="42">
          <cell r="D42" t="str">
            <v>Read</v>
          </cell>
        </row>
        <row r="43">
          <cell r="D43" t="str">
            <v>Consumption</v>
          </cell>
        </row>
        <row r="44">
          <cell r="D44" t="str">
            <v>Read</v>
          </cell>
        </row>
        <row r="45">
          <cell r="D45" t="str">
            <v>Consumption</v>
          </cell>
        </row>
        <row r="46">
          <cell r="D46" t="str">
            <v>Read</v>
          </cell>
        </row>
        <row r="47">
          <cell r="D47" t="str">
            <v>Consumption</v>
          </cell>
        </row>
        <row r="48">
          <cell r="D48" t="str">
            <v>Read</v>
          </cell>
        </row>
        <row r="49">
          <cell r="D49" t="str">
            <v>Consumption</v>
          </cell>
        </row>
        <row r="50">
          <cell r="D50" t="str">
            <v>Read</v>
          </cell>
        </row>
        <row r="51">
          <cell r="D51" t="str">
            <v>Consumption</v>
          </cell>
        </row>
        <row r="52">
          <cell r="D52" t="str">
            <v>Read</v>
          </cell>
        </row>
        <row r="53">
          <cell r="D53" t="str">
            <v>Consumption</v>
          </cell>
        </row>
        <row r="54">
          <cell r="D54" t="str">
            <v>Read</v>
          </cell>
        </row>
        <row r="55">
          <cell r="D55" t="str">
            <v>Consumption</v>
          </cell>
        </row>
        <row r="56">
          <cell r="D56" t="str">
            <v>Read</v>
          </cell>
        </row>
        <row r="57">
          <cell r="D57" t="str">
            <v>Consumption</v>
          </cell>
        </row>
        <row r="58">
          <cell r="D58" t="str">
            <v>Read</v>
          </cell>
        </row>
        <row r="59">
          <cell r="D59" t="str">
            <v>Consumption</v>
          </cell>
        </row>
        <row r="60">
          <cell r="D60" t="str">
            <v>Read</v>
          </cell>
        </row>
        <row r="61">
          <cell r="D61" t="str">
            <v>Consumption</v>
          </cell>
        </row>
        <row r="62">
          <cell r="D62" t="str">
            <v>Read</v>
          </cell>
        </row>
        <row r="63">
          <cell r="D63" t="str">
            <v>Consumption</v>
          </cell>
        </row>
        <row r="64">
          <cell r="D64" t="str">
            <v>Read</v>
          </cell>
        </row>
        <row r="65">
          <cell r="D65" t="str">
            <v>Consumption</v>
          </cell>
        </row>
        <row r="66">
          <cell r="D66" t="str">
            <v>Read</v>
          </cell>
        </row>
        <row r="67">
          <cell r="D67" t="str">
            <v>Consumption</v>
          </cell>
        </row>
        <row r="68">
          <cell r="D68" t="str">
            <v>Read</v>
          </cell>
        </row>
        <row r="69">
          <cell r="D69" t="str">
            <v>Consumption</v>
          </cell>
        </row>
        <row r="70">
          <cell r="D70" t="str">
            <v>Read</v>
          </cell>
        </row>
        <row r="71">
          <cell r="D71" t="str">
            <v>Consumption</v>
          </cell>
        </row>
        <row r="72">
          <cell r="D72" t="str">
            <v>Read</v>
          </cell>
        </row>
        <row r="73">
          <cell r="D73" t="str">
            <v>Consumption</v>
          </cell>
        </row>
        <row r="74">
          <cell r="D74" t="str">
            <v>Read</v>
          </cell>
        </row>
        <row r="75">
          <cell r="D75" t="str">
            <v>Consumption</v>
          </cell>
        </row>
        <row r="76">
          <cell r="D76" t="str">
            <v>Read</v>
          </cell>
        </row>
        <row r="77">
          <cell r="D77" t="str">
            <v>Consumption</v>
          </cell>
        </row>
        <row r="78">
          <cell r="D78" t="str">
            <v>Read</v>
          </cell>
        </row>
        <row r="79">
          <cell r="D79" t="str">
            <v>Consumption</v>
          </cell>
        </row>
        <row r="80">
          <cell r="D80" t="str">
            <v>Read</v>
          </cell>
        </row>
        <row r="81">
          <cell r="D81" t="str">
            <v>Consumption</v>
          </cell>
        </row>
        <row r="82">
          <cell r="D82" t="str">
            <v>Read</v>
          </cell>
        </row>
        <row r="83">
          <cell r="D83" t="str">
            <v>Consumption</v>
          </cell>
        </row>
        <row r="84">
          <cell r="D84" t="str">
            <v>Read</v>
          </cell>
        </row>
        <row r="85">
          <cell r="D85" t="str">
            <v>Consumption</v>
          </cell>
        </row>
        <row r="86">
          <cell r="D86" t="str">
            <v>Read</v>
          </cell>
        </row>
        <row r="87">
          <cell r="D87" t="str">
            <v>Consumption</v>
          </cell>
        </row>
        <row r="88">
          <cell r="D88" t="str">
            <v>Read</v>
          </cell>
        </row>
        <row r="89">
          <cell r="D89" t="str">
            <v>Consumption</v>
          </cell>
        </row>
        <row r="90">
          <cell r="D90" t="str">
            <v>Read</v>
          </cell>
        </row>
        <row r="91">
          <cell r="D91" t="str">
            <v>Consumption</v>
          </cell>
        </row>
        <row r="92">
          <cell r="D92" t="str">
            <v>Read</v>
          </cell>
        </row>
        <row r="93">
          <cell r="D93" t="str">
            <v>Consumption</v>
          </cell>
        </row>
        <row r="94">
          <cell r="D94" t="str">
            <v>Read</v>
          </cell>
        </row>
        <row r="95">
          <cell r="D95" t="str">
            <v>Consumption</v>
          </cell>
        </row>
        <row r="96">
          <cell r="D96" t="str">
            <v>Read</v>
          </cell>
        </row>
        <row r="97">
          <cell r="D97" t="str">
            <v>Consumption</v>
          </cell>
        </row>
        <row r="98">
          <cell r="D98" t="str">
            <v>Read</v>
          </cell>
        </row>
        <row r="99">
          <cell r="D99" t="str">
            <v>Consumption</v>
          </cell>
        </row>
        <row r="100">
          <cell r="D100" t="str">
            <v>Read</v>
          </cell>
        </row>
        <row r="101">
          <cell r="D101" t="str">
            <v>Consumption</v>
          </cell>
        </row>
        <row r="102">
          <cell r="D102" t="str">
            <v>Read</v>
          </cell>
        </row>
        <row r="103">
          <cell r="D103" t="str">
            <v>Consumption</v>
          </cell>
        </row>
        <row r="104">
          <cell r="D104" t="str">
            <v>Read</v>
          </cell>
        </row>
        <row r="105">
          <cell r="D105" t="str">
            <v>Consumption</v>
          </cell>
        </row>
        <row r="106">
          <cell r="D106" t="str">
            <v>Read</v>
          </cell>
        </row>
        <row r="107">
          <cell r="D107" t="str">
            <v>Consumption</v>
          </cell>
        </row>
        <row r="108">
          <cell r="D108" t="str">
            <v>Read</v>
          </cell>
        </row>
        <row r="109">
          <cell r="D109" t="str">
            <v>Consumption</v>
          </cell>
        </row>
        <row r="110">
          <cell r="D110" t="str">
            <v>Read</v>
          </cell>
        </row>
        <row r="111">
          <cell r="D111" t="str">
            <v>Consumption</v>
          </cell>
        </row>
        <row r="112">
          <cell r="D112" t="str">
            <v>Read</v>
          </cell>
        </row>
        <row r="113">
          <cell r="D113" t="str">
            <v>Consumption</v>
          </cell>
        </row>
        <row r="114">
          <cell r="D114" t="str">
            <v>Read</v>
          </cell>
        </row>
        <row r="115">
          <cell r="D115" t="str">
            <v>Consumption</v>
          </cell>
        </row>
        <row r="116">
          <cell r="D116" t="str">
            <v>Read</v>
          </cell>
        </row>
        <row r="117">
          <cell r="D117" t="str">
            <v>Consumption</v>
          </cell>
        </row>
        <row r="118">
          <cell r="D118" t="str">
            <v>Read</v>
          </cell>
        </row>
        <row r="119">
          <cell r="D119" t="str">
            <v>Consumption</v>
          </cell>
        </row>
        <row r="120">
          <cell r="D120" t="str">
            <v>Read</v>
          </cell>
        </row>
        <row r="121">
          <cell r="D121" t="str">
            <v>Consumption</v>
          </cell>
        </row>
        <row r="122">
          <cell r="D122" t="str">
            <v>Read</v>
          </cell>
        </row>
        <row r="123">
          <cell r="D123" t="str">
            <v>Consumption</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Summary"/>
      <sheetName val="T1"/>
      <sheetName val="PPC Data"/>
      <sheetName val="PPC Chart"/>
      <sheetName val="Leak Perc Data"/>
      <sheetName val="Leak Perc Chart"/>
      <sheetName val="Leak Vol Data"/>
      <sheetName val="Leak Vol Chart"/>
      <sheetName val="T2"/>
      <sheetName val="T3"/>
      <sheetName val="T5"/>
      <sheetName val="T4"/>
      <sheetName val="T6"/>
      <sheetName val="T7"/>
      <sheetName val="T8"/>
      <sheetName val="T9"/>
      <sheetName val="T10"/>
      <sheetName val="T11"/>
      <sheetName val="T12"/>
      <sheetName val="F1"/>
      <sheetName val="F2"/>
      <sheetName val="F3"/>
      <sheetName val="F4"/>
      <sheetName val="F1 Leak"/>
      <sheetName val="F5"/>
      <sheetName val="F11"/>
      <sheetName val="F6"/>
      <sheetName val="F7"/>
      <sheetName val="F8"/>
      <sheetName val="F9"/>
      <sheetName val="F10"/>
      <sheetName val="Conc"/>
      <sheetName val="Appendix A"/>
      <sheetName val="Appendix B"/>
      <sheetName val="WeightingsPCC"/>
      <sheetName val="GraphData"/>
      <sheetName val="WeightingsPPC"/>
      <sheetName val="Occ"/>
      <sheetName val="CONSUMPTION"/>
      <sheetName val="Cons Sources"/>
      <sheetName val="Cons Archive"/>
      <sheetName val="2.PPC"/>
      <sheetName val="2.PPC monthly"/>
      <sheetName val="Metered Props"/>
      <sheetName val="2.PPC summary"/>
      <sheetName val="2.PPC b&amp;w"/>
      <sheetName val="2.PPC B&amp;W acorn"/>
      <sheetName val="2.PPC B&amp;W month"/>
      <sheetName val="1.PCC b&amp;w (calc)"/>
      <sheetName val="2.PPC Regional"/>
      <sheetName val="2.PPC pivots"/>
      <sheetName val="1.PCC pivot (calc)"/>
      <sheetName val="LEAKAGE"/>
      <sheetName val="3.Leakage calcs"/>
      <sheetName val="readme"/>
      <sheetName val="Data Flows"/>
      <sheetName val="Ranges"/>
      <sheetName val="Reporting Year"/>
    </sheetNames>
    <sheetDataSet>
      <sheetData sheetId="0"/>
      <sheetData sheetId="1"/>
      <sheetData sheetId="2"/>
      <sheetData sheetId="3"/>
      <sheetData sheetId="4" refreshError="1"/>
      <sheetData sheetId="5"/>
      <sheetData sheetId="6" refreshError="1"/>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13">
          <cell r="E13">
            <v>2.2610499999999996</v>
          </cell>
        </row>
      </sheetData>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Property data for SD"/>
      <sheetName val="Property_data_water"/>
      <sheetName val="Property_data_sewerage"/>
      <sheetName val="Reconciliations"/>
      <sheetName val="FD14 Reg Targets"/>
      <sheetName val="Reg Reporting Outputs"/>
      <sheetName val="Connected Properties"/>
      <sheetName val="HH CTS Denominator"/>
      <sheetName val="Table 7 Yr End"/>
      <sheetName val="Table 7 Ave"/>
      <sheetName val="Table 13 Yr End"/>
      <sheetName val="Table 13 Ave"/>
      <sheetName val="Reference"/>
      <sheetName val="ALTO Water only 31 Mar 15"/>
      <sheetName val="Mecoms Water only 31 Mar 15"/>
      <sheetName val="Water only 31 Mar 14"/>
      <sheetName val="OWC"/>
      <sheetName val="Adjustment 31_03_15"/>
      <sheetName val="MECOMS 31_03_15"/>
      <sheetName val="ALTO 31_03_15"/>
      <sheetName val="31_03_14"/>
      <sheetName val="Reg Targets"/>
      <sheetName val="Reg Targets Detail"/>
      <sheetName val="B5_1"/>
      <sheetName val="B5_4"/>
    </sheetNames>
    <sheetDataSet>
      <sheetData sheetId="0" refreshError="1"/>
      <sheetData sheetId="1" refreshError="1"/>
      <sheetData sheetId="2">
        <row r="1">
          <cell r="B1" t="str">
            <v>Actual property movements</v>
          </cell>
        </row>
        <row r="2">
          <cell r="B2" t="str">
            <v>Year</v>
          </cell>
          <cell r="C2" t="str">
            <v>01/02</v>
          </cell>
          <cell r="D2" t="str">
            <v>02/03</v>
          </cell>
          <cell r="E2" t="str">
            <v>03/04</v>
          </cell>
          <cell r="F2" t="str">
            <v>04/05</v>
          </cell>
          <cell r="G2" t="str">
            <v>05/06</v>
          </cell>
          <cell r="H2" t="str">
            <v>06/07</v>
          </cell>
          <cell r="I2" t="str">
            <v>07/08</v>
          </cell>
          <cell r="J2" t="str">
            <v>08/09</v>
          </cell>
          <cell r="K2" t="str">
            <v>09/10</v>
          </cell>
          <cell r="L2" t="str">
            <v>10/11</v>
          </cell>
          <cell r="M2" t="str">
            <v>11/12</v>
          </cell>
          <cell r="N2" t="str">
            <v>12/13</v>
          </cell>
          <cell r="O2" t="str">
            <v>13/14</v>
          </cell>
          <cell r="P2" t="str">
            <v>14/15</v>
          </cell>
        </row>
        <row r="3">
          <cell r="B3" t="str">
            <v>FMO External</v>
          </cell>
        </row>
        <row r="4">
          <cell r="B4" t="str">
            <v>FMO Internal</v>
          </cell>
        </row>
        <row r="5">
          <cell r="B5" t="str">
            <v>FMO</v>
          </cell>
        </row>
        <row r="6">
          <cell r="B6" t="str">
            <v>External new connections</v>
          </cell>
        </row>
        <row r="7">
          <cell r="B7" t="str">
            <v>Internal new connections</v>
          </cell>
        </row>
        <row r="8">
          <cell r="B8" t="str">
            <v>M HH New</v>
          </cell>
        </row>
        <row r="9">
          <cell r="B9" t="str">
            <v>U HH Empty change</v>
          </cell>
        </row>
        <row r="10">
          <cell r="B10" t="str">
            <v>U HH deleted</v>
          </cell>
        </row>
        <row r="11">
          <cell r="B11" t="str">
            <v>M HH Empty change</v>
          </cell>
        </row>
        <row r="12">
          <cell r="B12" t="str">
            <v>M HH deleted</v>
          </cell>
        </row>
        <row r="13">
          <cell r="B13" t="str">
            <v>Selectively metered</v>
          </cell>
        </row>
        <row r="14">
          <cell r="B14" t="str">
            <v>M NH New</v>
          </cell>
        </row>
        <row r="15">
          <cell r="B15" t="str">
            <v>U NH Empty change</v>
          </cell>
        </row>
        <row r="16">
          <cell r="B16" t="str">
            <v>U NH Deleted / Created</v>
          </cell>
        </row>
        <row r="17">
          <cell r="B17" t="str">
            <v>M NH Empty change</v>
          </cell>
        </row>
        <row r="18">
          <cell r="B18" t="str">
            <v>M NH deleted</v>
          </cell>
        </row>
      </sheetData>
      <sheetData sheetId="3">
        <row r="2">
          <cell r="B2" t="str">
            <v>Year</v>
          </cell>
          <cell r="C2" t="str">
            <v>01/02</v>
          </cell>
          <cell r="D2" t="str">
            <v>02/03</v>
          </cell>
          <cell r="E2" t="str">
            <v>03/04</v>
          </cell>
          <cell r="F2" t="str">
            <v>04/05</v>
          </cell>
          <cell r="G2" t="str">
            <v>05/06</v>
          </cell>
          <cell r="H2" t="str">
            <v>06/07</v>
          </cell>
          <cell r="I2" t="str">
            <v>07/08</v>
          </cell>
          <cell r="J2" t="str">
            <v>08/09</v>
          </cell>
          <cell r="K2" t="str">
            <v>09/10</v>
          </cell>
          <cell r="L2" t="str">
            <v>10/11</v>
          </cell>
          <cell r="M2" t="str">
            <v>11/12</v>
          </cell>
          <cell r="N2" t="str">
            <v>12/13</v>
          </cell>
          <cell r="O2" t="str">
            <v>13/14</v>
          </cell>
          <cell r="P2" t="str">
            <v>14/15</v>
          </cell>
        </row>
        <row r="3">
          <cell r="B3" t="str">
            <v>FMO</v>
          </cell>
        </row>
        <row r="4">
          <cell r="B4" t="str">
            <v>M HH New</v>
          </cell>
        </row>
        <row r="5">
          <cell r="B5" t="str">
            <v>U HH Empty change</v>
          </cell>
        </row>
        <row r="6">
          <cell r="B6" t="str">
            <v>U HH deleted</v>
          </cell>
        </row>
        <row r="7">
          <cell r="B7" t="str">
            <v>M HH Empty change</v>
          </cell>
        </row>
        <row r="8">
          <cell r="B8" t="str">
            <v>M HH deleted</v>
          </cell>
        </row>
        <row r="9">
          <cell r="B9" t="str">
            <v>Selectively metered</v>
          </cell>
        </row>
        <row r="10">
          <cell r="B10" t="str">
            <v>M NH New</v>
          </cell>
        </row>
        <row r="11">
          <cell r="B11" t="str">
            <v>U NH Empty change</v>
          </cell>
        </row>
        <row r="12">
          <cell r="B12" t="str">
            <v>U NH Deleted / Created</v>
          </cell>
        </row>
        <row r="13">
          <cell r="B13" t="str">
            <v>M NH Empty change</v>
          </cell>
        </row>
        <row r="14">
          <cell r="B14" t="str">
            <v>M NH deleted</v>
          </cell>
        </row>
      </sheetData>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
          <cell r="A1" t="str">
            <v>Tariff Group ID (old ref)</v>
          </cell>
          <cell r="C1" t="str">
            <v>name1</v>
          </cell>
        </row>
        <row r="2">
          <cell r="A2">
            <v>51</v>
          </cell>
        </row>
        <row r="3">
          <cell r="A3">
            <v>52</v>
          </cell>
        </row>
        <row r="4">
          <cell r="A4">
            <v>53</v>
          </cell>
        </row>
        <row r="5">
          <cell r="A5">
            <v>54</v>
          </cell>
        </row>
        <row r="6">
          <cell r="A6">
            <v>55</v>
          </cell>
        </row>
        <row r="7">
          <cell r="A7">
            <v>56</v>
          </cell>
        </row>
        <row r="8">
          <cell r="A8">
            <v>57</v>
          </cell>
        </row>
        <row r="9">
          <cell r="A9">
            <v>58</v>
          </cell>
        </row>
        <row r="10">
          <cell r="A10">
            <v>59</v>
          </cell>
        </row>
        <row r="11">
          <cell r="A11">
            <v>60</v>
          </cell>
        </row>
        <row r="12">
          <cell r="A12">
            <v>61</v>
          </cell>
        </row>
        <row r="13">
          <cell r="A13">
            <v>62</v>
          </cell>
        </row>
        <row r="14">
          <cell r="A14">
            <v>63</v>
          </cell>
        </row>
        <row r="15">
          <cell r="A15">
            <v>64</v>
          </cell>
        </row>
        <row r="16">
          <cell r="A16">
            <v>65</v>
          </cell>
        </row>
        <row r="17">
          <cell r="A17">
            <v>66</v>
          </cell>
        </row>
        <row r="18">
          <cell r="A18">
            <v>67</v>
          </cell>
        </row>
        <row r="19">
          <cell r="A19">
            <v>68</v>
          </cell>
        </row>
        <row r="20">
          <cell r="A20">
            <v>69</v>
          </cell>
        </row>
        <row r="21">
          <cell r="A21">
            <v>70</v>
          </cell>
        </row>
        <row r="22">
          <cell r="A22">
            <v>71</v>
          </cell>
        </row>
        <row r="23">
          <cell r="A23">
            <v>72</v>
          </cell>
        </row>
        <row r="24">
          <cell r="A24">
            <v>73</v>
          </cell>
        </row>
        <row r="25">
          <cell r="A25">
            <v>74</v>
          </cell>
        </row>
        <row r="26">
          <cell r="A26">
            <v>75</v>
          </cell>
        </row>
        <row r="27">
          <cell r="A27">
            <v>76</v>
          </cell>
        </row>
        <row r="28">
          <cell r="A28">
            <v>77</v>
          </cell>
        </row>
        <row r="29">
          <cell r="A29">
            <v>78</v>
          </cell>
        </row>
        <row r="30">
          <cell r="A30">
            <v>79</v>
          </cell>
        </row>
        <row r="31">
          <cell r="A31">
            <v>80</v>
          </cell>
        </row>
        <row r="32">
          <cell r="A32">
            <v>81</v>
          </cell>
        </row>
        <row r="33">
          <cell r="A33">
            <v>83</v>
          </cell>
        </row>
        <row r="34">
          <cell r="A34">
            <v>84</v>
          </cell>
        </row>
        <row r="35">
          <cell r="A35">
            <v>85</v>
          </cell>
        </row>
        <row r="36">
          <cell r="A36">
            <v>86</v>
          </cell>
        </row>
        <row r="37">
          <cell r="A37">
            <v>88</v>
          </cell>
        </row>
        <row r="38">
          <cell r="A38">
            <v>89</v>
          </cell>
        </row>
        <row r="39">
          <cell r="A39">
            <v>90</v>
          </cell>
        </row>
        <row r="40">
          <cell r="A40">
            <v>91</v>
          </cell>
        </row>
        <row r="41">
          <cell r="A41">
            <v>92</v>
          </cell>
        </row>
        <row r="42">
          <cell r="A42">
            <v>93</v>
          </cell>
        </row>
        <row r="43">
          <cell r="A43">
            <v>94</v>
          </cell>
        </row>
        <row r="44">
          <cell r="A44">
            <v>95</v>
          </cell>
        </row>
        <row r="45">
          <cell r="A45">
            <v>96</v>
          </cell>
        </row>
        <row r="46">
          <cell r="A46">
            <v>98</v>
          </cell>
        </row>
        <row r="47">
          <cell r="A47">
            <v>99</v>
          </cell>
        </row>
        <row r="48">
          <cell r="A48">
            <v>107</v>
          </cell>
        </row>
        <row r="49">
          <cell r="A49">
            <v>108</v>
          </cell>
        </row>
        <row r="50">
          <cell r="A50">
            <v>109</v>
          </cell>
        </row>
        <row r="51">
          <cell r="A51">
            <v>110</v>
          </cell>
        </row>
        <row r="52">
          <cell r="A52">
            <v>111</v>
          </cell>
        </row>
        <row r="53">
          <cell r="A53">
            <v>112</v>
          </cell>
        </row>
        <row r="54">
          <cell r="A54">
            <v>113</v>
          </cell>
        </row>
        <row r="55">
          <cell r="A55">
            <v>114</v>
          </cell>
        </row>
        <row r="56">
          <cell r="A56">
            <v>115</v>
          </cell>
        </row>
        <row r="57">
          <cell r="A57">
            <v>116</v>
          </cell>
        </row>
        <row r="58">
          <cell r="A58">
            <v>117</v>
          </cell>
        </row>
        <row r="59">
          <cell r="A59">
            <v>118</v>
          </cell>
        </row>
        <row r="60">
          <cell r="A60">
            <v>119</v>
          </cell>
        </row>
        <row r="61">
          <cell r="A61">
            <v>120</v>
          </cell>
        </row>
        <row r="62">
          <cell r="A62">
            <v>121</v>
          </cell>
        </row>
        <row r="63">
          <cell r="A63">
            <v>122</v>
          </cell>
        </row>
        <row r="64">
          <cell r="A64">
            <v>123</v>
          </cell>
        </row>
        <row r="65">
          <cell r="A65">
            <v>124</v>
          </cell>
        </row>
        <row r="66">
          <cell r="A66">
            <v>125</v>
          </cell>
        </row>
        <row r="67">
          <cell r="A67">
            <v>126</v>
          </cell>
        </row>
        <row r="68">
          <cell r="A68">
            <v>127</v>
          </cell>
        </row>
        <row r="69">
          <cell r="A69">
            <v>128</v>
          </cell>
        </row>
        <row r="70">
          <cell r="A70">
            <v>129</v>
          </cell>
        </row>
        <row r="71">
          <cell r="A71">
            <v>130</v>
          </cell>
        </row>
        <row r="72">
          <cell r="A72">
            <v>131</v>
          </cell>
        </row>
        <row r="73">
          <cell r="A73">
            <v>132</v>
          </cell>
        </row>
        <row r="74">
          <cell r="A74">
            <v>133</v>
          </cell>
        </row>
        <row r="75">
          <cell r="A75">
            <v>134</v>
          </cell>
        </row>
        <row r="76">
          <cell r="A76">
            <v>135</v>
          </cell>
        </row>
        <row r="77">
          <cell r="A77">
            <v>136</v>
          </cell>
        </row>
        <row r="78">
          <cell r="A78">
            <v>137</v>
          </cell>
        </row>
        <row r="79">
          <cell r="A79">
            <v>138</v>
          </cell>
        </row>
        <row r="80">
          <cell r="A80">
            <v>139</v>
          </cell>
        </row>
        <row r="81">
          <cell r="A81">
            <v>140</v>
          </cell>
        </row>
        <row r="82">
          <cell r="A82">
            <v>141</v>
          </cell>
        </row>
        <row r="83">
          <cell r="A83">
            <v>142</v>
          </cell>
        </row>
        <row r="84">
          <cell r="A84">
            <v>143</v>
          </cell>
        </row>
        <row r="85">
          <cell r="A85">
            <v>145</v>
          </cell>
        </row>
        <row r="86">
          <cell r="A86">
            <v>146</v>
          </cell>
        </row>
        <row r="87">
          <cell r="A87">
            <v>147</v>
          </cell>
        </row>
        <row r="88">
          <cell r="A88">
            <v>148</v>
          </cell>
        </row>
        <row r="89">
          <cell r="A89">
            <v>149</v>
          </cell>
        </row>
        <row r="90">
          <cell r="A90">
            <v>150</v>
          </cell>
        </row>
        <row r="91">
          <cell r="A91">
            <v>151</v>
          </cell>
        </row>
        <row r="92">
          <cell r="A92">
            <v>152</v>
          </cell>
        </row>
        <row r="93">
          <cell r="A93">
            <v>153</v>
          </cell>
        </row>
        <row r="94">
          <cell r="A94">
            <v>154</v>
          </cell>
        </row>
        <row r="95">
          <cell r="A95">
            <v>155</v>
          </cell>
        </row>
        <row r="96">
          <cell r="A96">
            <v>156</v>
          </cell>
        </row>
        <row r="97">
          <cell r="A97">
            <v>157</v>
          </cell>
        </row>
        <row r="98">
          <cell r="A98">
            <v>158</v>
          </cell>
        </row>
        <row r="99">
          <cell r="A99">
            <v>159</v>
          </cell>
        </row>
        <row r="100">
          <cell r="A100">
            <v>161</v>
          </cell>
        </row>
        <row r="101">
          <cell r="A101">
            <v>162</v>
          </cell>
        </row>
        <row r="102">
          <cell r="A102">
            <v>163</v>
          </cell>
        </row>
        <row r="103">
          <cell r="A103">
            <v>164</v>
          </cell>
        </row>
        <row r="104">
          <cell r="A104">
            <v>165</v>
          </cell>
        </row>
        <row r="105">
          <cell r="A105">
            <v>166</v>
          </cell>
        </row>
        <row r="106">
          <cell r="A106">
            <v>167</v>
          </cell>
        </row>
        <row r="107">
          <cell r="A107">
            <v>168</v>
          </cell>
        </row>
        <row r="108">
          <cell r="A108">
            <v>169</v>
          </cell>
        </row>
        <row r="109">
          <cell r="A109">
            <v>170</v>
          </cell>
        </row>
        <row r="110">
          <cell r="A110">
            <v>171</v>
          </cell>
        </row>
        <row r="111">
          <cell r="A111">
            <v>172</v>
          </cell>
        </row>
        <row r="112">
          <cell r="A112">
            <v>173</v>
          </cell>
        </row>
        <row r="113">
          <cell r="A113">
            <v>174</v>
          </cell>
        </row>
        <row r="114">
          <cell r="A114">
            <v>175</v>
          </cell>
        </row>
        <row r="115">
          <cell r="A115">
            <v>176</v>
          </cell>
        </row>
        <row r="116">
          <cell r="A116">
            <v>177</v>
          </cell>
        </row>
        <row r="117">
          <cell r="A117">
            <v>178</v>
          </cell>
        </row>
        <row r="118">
          <cell r="A118">
            <v>179</v>
          </cell>
        </row>
        <row r="119">
          <cell r="A119">
            <v>180</v>
          </cell>
        </row>
        <row r="120">
          <cell r="A120">
            <v>181</v>
          </cell>
        </row>
        <row r="121">
          <cell r="A121">
            <v>182</v>
          </cell>
        </row>
        <row r="122">
          <cell r="A122">
            <v>183</v>
          </cell>
        </row>
        <row r="123">
          <cell r="A123">
            <v>184</v>
          </cell>
        </row>
        <row r="124">
          <cell r="A124">
            <v>185</v>
          </cell>
        </row>
        <row r="125">
          <cell r="A125">
            <v>186</v>
          </cell>
        </row>
        <row r="126">
          <cell r="A126">
            <v>187</v>
          </cell>
        </row>
        <row r="127">
          <cell r="A127">
            <v>188</v>
          </cell>
        </row>
        <row r="128">
          <cell r="A128">
            <v>189</v>
          </cell>
        </row>
        <row r="129">
          <cell r="A129">
            <v>190</v>
          </cell>
        </row>
        <row r="130">
          <cell r="A130">
            <v>191</v>
          </cell>
        </row>
        <row r="131">
          <cell r="A131">
            <v>192</v>
          </cell>
        </row>
        <row r="132">
          <cell r="A132">
            <v>193</v>
          </cell>
        </row>
        <row r="133">
          <cell r="A133">
            <v>194</v>
          </cell>
        </row>
        <row r="134">
          <cell r="A134">
            <v>195</v>
          </cell>
        </row>
        <row r="135">
          <cell r="A135">
            <v>196</v>
          </cell>
        </row>
        <row r="136">
          <cell r="A136">
            <v>197</v>
          </cell>
        </row>
        <row r="137">
          <cell r="A137">
            <v>198</v>
          </cell>
        </row>
        <row r="138">
          <cell r="A138">
            <v>199</v>
          </cell>
        </row>
        <row r="139">
          <cell r="A139">
            <v>200</v>
          </cell>
        </row>
        <row r="140">
          <cell r="A140">
            <v>201</v>
          </cell>
        </row>
        <row r="141">
          <cell r="A141">
            <v>202</v>
          </cell>
        </row>
        <row r="142">
          <cell r="A142">
            <v>203</v>
          </cell>
        </row>
        <row r="143">
          <cell r="A143">
            <v>204</v>
          </cell>
        </row>
        <row r="144">
          <cell r="A144">
            <v>205</v>
          </cell>
        </row>
        <row r="145">
          <cell r="A145">
            <v>206</v>
          </cell>
        </row>
        <row r="146">
          <cell r="A146">
            <v>207</v>
          </cell>
        </row>
        <row r="147">
          <cell r="A147">
            <v>208</v>
          </cell>
        </row>
        <row r="148">
          <cell r="A148">
            <v>209</v>
          </cell>
        </row>
        <row r="149">
          <cell r="A149">
            <v>210</v>
          </cell>
        </row>
        <row r="150">
          <cell r="A150">
            <v>211</v>
          </cell>
        </row>
        <row r="151">
          <cell r="A151">
            <v>212</v>
          </cell>
        </row>
        <row r="152">
          <cell r="A152">
            <v>213</v>
          </cell>
        </row>
        <row r="153">
          <cell r="A153">
            <v>214</v>
          </cell>
        </row>
        <row r="154">
          <cell r="A154">
            <v>215</v>
          </cell>
        </row>
        <row r="155">
          <cell r="A155">
            <v>216</v>
          </cell>
        </row>
        <row r="156">
          <cell r="A156">
            <v>217</v>
          </cell>
        </row>
        <row r="157">
          <cell r="A157">
            <v>218</v>
          </cell>
        </row>
        <row r="158">
          <cell r="A158">
            <v>219</v>
          </cell>
        </row>
        <row r="159">
          <cell r="A159">
            <v>220</v>
          </cell>
        </row>
        <row r="160">
          <cell r="A160">
            <v>221</v>
          </cell>
        </row>
        <row r="161">
          <cell r="A161">
            <v>222</v>
          </cell>
        </row>
        <row r="162">
          <cell r="A162">
            <v>223</v>
          </cell>
        </row>
        <row r="163">
          <cell r="A163">
            <v>224</v>
          </cell>
        </row>
        <row r="164">
          <cell r="A164">
            <v>225</v>
          </cell>
        </row>
        <row r="165">
          <cell r="A165">
            <v>226</v>
          </cell>
        </row>
        <row r="166">
          <cell r="A166">
            <v>227</v>
          </cell>
        </row>
        <row r="167">
          <cell r="A167">
            <v>228</v>
          </cell>
        </row>
        <row r="168">
          <cell r="A168">
            <v>229</v>
          </cell>
        </row>
        <row r="169">
          <cell r="A169">
            <v>230</v>
          </cell>
        </row>
        <row r="170">
          <cell r="A170">
            <v>231</v>
          </cell>
        </row>
        <row r="171">
          <cell r="A171">
            <v>232</v>
          </cell>
        </row>
        <row r="172">
          <cell r="A172">
            <v>233</v>
          </cell>
        </row>
        <row r="173">
          <cell r="A173">
            <v>234</v>
          </cell>
        </row>
        <row r="174">
          <cell r="A174">
            <v>235</v>
          </cell>
        </row>
        <row r="175">
          <cell r="A175">
            <v>236</v>
          </cell>
        </row>
        <row r="176">
          <cell r="A176">
            <v>237</v>
          </cell>
        </row>
        <row r="177">
          <cell r="A177">
            <v>238</v>
          </cell>
        </row>
        <row r="178">
          <cell r="A178">
            <v>239</v>
          </cell>
        </row>
        <row r="179">
          <cell r="A179">
            <v>240</v>
          </cell>
        </row>
        <row r="180">
          <cell r="A180">
            <v>241</v>
          </cell>
        </row>
        <row r="181">
          <cell r="A181">
            <v>242</v>
          </cell>
        </row>
        <row r="182">
          <cell r="A182">
            <v>243</v>
          </cell>
        </row>
        <row r="183">
          <cell r="A183">
            <v>244</v>
          </cell>
        </row>
        <row r="184">
          <cell r="A184">
            <v>245</v>
          </cell>
        </row>
        <row r="185">
          <cell r="A185">
            <v>246</v>
          </cell>
        </row>
        <row r="186">
          <cell r="A186">
            <v>247</v>
          </cell>
        </row>
        <row r="187">
          <cell r="A187">
            <v>248</v>
          </cell>
        </row>
        <row r="188">
          <cell r="A188">
            <v>249</v>
          </cell>
        </row>
        <row r="189">
          <cell r="A189">
            <v>250</v>
          </cell>
        </row>
        <row r="190">
          <cell r="A190">
            <v>251</v>
          </cell>
        </row>
        <row r="191">
          <cell r="A191">
            <v>252</v>
          </cell>
        </row>
        <row r="192">
          <cell r="A192">
            <v>253</v>
          </cell>
        </row>
        <row r="193">
          <cell r="A193">
            <v>254</v>
          </cell>
        </row>
        <row r="194">
          <cell r="A194">
            <v>255</v>
          </cell>
        </row>
        <row r="195">
          <cell r="A195">
            <v>256</v>
          </cell>
        </row>
        <row r="196">
          <cell r="A196">
            <v>257</v>
          </cell>
        </row>
        <row r="197">
          <cell r="A197">
            <v>258</v>
          </cell>
        </row>
        <row r="198">
          <cell r="A198">
            <v>259</v>
          </cell>
        </row>
        <row r="199">
          <cell r="A199">
            <v>260</v>
          </cell>
        </row>
        <row r="200">
          <cell r="A200">
            <v>261</v>
          </cell>
        </row>
        <row r="201">
          <cell r="A201">
            <v>262</v>
          </cell>
        </row>
        <row r="202">
          <cell r="A202">
            <v>263</v>
          </cell>
        </row>
        <row r="203">
          <cell r="A203">
            <v>264</v>
          </cell>
        </row>
        <row r="204">
          <cell r="A204">
            <v>265</v>
          </cell>
        </row>
        <row r="205">
          <cell r="A205">
            <v>266</v>
          </cell>
        </row>
        <row r="206">
          <cell r="A206">
            <v>267</v>
          </cell>
        </row>
        <row r="207">
          <cell r="A207">
            <v>268</v>
          </cell>
        </row>
        <row r="208">
          <cell r="A208">
            <v>269</v>
          </cell>
        </row>
        <row r="209">
          <cell r="A209">
            <v>270</v>
          </cell>
        </row>
        <row r="210">
          <cell r="A210">
            <v>271</v>
          </cell>
        </row>
        <row r="211">
          <cell r="A211">
            <v>272</v>
          </cell>
        </row>
        <row r="212">
          <cell r="A212">
            <v>273</v>
          </cell>
        </row>
        <row r="213">
          <cell r="A213">
            <v>274</v>
          </cell>
        </row>
        <row r="214">
          <cell r="A214">
            <v>275</v>
          </cell>
        </row>
        <row r="215">
          <cell r="A215">
            <v>276</v>
          </cell>
        </row>
        <row r="216">
          <cell r="A216">
            <v>277</v>
          </cell>
        </row>
        <row r="217">
          <cell r="A217">
            <v>278</v>
          </cell>
        </row>
        <row r="218">
          <cell r="A218">
            <v>279</v>
          </cell>
        </row>
        <row r="219">
          <cell r="A219">
            <v>280</v>
          </cell>
        </row>
        <row r="220">
          <cell r="A220">
            <v>281</v>
          </cell>
        </row>
        <row r="221">
          <cell r="A221">
            <v>282</v>
          </cell>
        </row>
        <row r="222">
          <cell r="A222">
            <v>283</v>
          </cell>
        </row>
        <row r="223">
          <cell r="A223">
            <v>284</v>
          </cell>
        </row>
        <row r="224">
          <cell r="A224">
            <v>285</v>
          </cell>
        </row>
        <row r="225">
          <cell r="A225">
            <v>286</v>
          </cell>
        </row>
        <row r="226">
          <cell r="A226">
            <v>287</v>
          </cell>
        </row>
        <row r="227">
          <cell r="A227">
            <v>288</v>
          </cell>
        </row>
        <row r="228">
          <cell r="A228">
            <v>289</v>
          </cell>
        </row>
        <row r="229">
          <cell r="A229">
            <v>290</v>
          </cell>
        </row>
        <row r="230">
          <cell r="A230">
            <v>291</v>
          </cell>
        </row>
        <row r="231">
          <cell r="A231">
            <v>292</v>
          </cell>
        </row>
        <row r="232">
          <cell r="A232">
            <v>293</v>
          </cell>
        </row>
        <row r="233">
          <cell r="A233">
            <v>294</v>
          </cell>
        </row>
        <row r="234">
          <cell r="A234">
            <v>295</v>
          </cell>
        </row>
        <row r="235">
          <cell r="A235">
            <v>296</v>
          </cell>
        </row>
        <row r="236">
          <cell r="A236">
            <v>297</v>
          </cell>
        </row>
        <row r="237">
          <cell r="A237">
            <v>298</v>
          </cell>
        </row>
        <row r="238">
          <cell r="A238">
            <v>299</v>
          </cell>
        </row>
        <row r="239">
          <cell r="A239">
            <v>300</v>
          </cell>
        </row>
        <row r="240">
          <cell r="A240">
            <v>301</v>
          </cell>
        </row>
        <row r="241">
          <cell r="A241">
            <v>302</v>
          </cell>
        </row>
        <row r="242">
          <cell r="A242">
            <v>303</v>
          </cell>
        </row>
        <row r="243">
          <cell r="A243">
            <v>304</v>
          </cell>
        </row>
        <row r="244">
          <cell r="A244">
            <v>305</v>
          </cell>
        </row>
        <row r="245">
          <cell r="A245">
            <v>306</v>
          </cell>
        </row>
        <row r="246">
          <cell r="A246">
            <v>307</v>
          </cell>
        </row>
        <row r="247">
          <cell r="A247">
            <v>308</v>
          </cell>
        </row>
        <row r="248">
          <cell r="A248">
            <v>309</v>
          </cell>
        </row>
        <row r="249">
          <cell r="A249">
            <v>310</v>
          </cell>
        </row>
        <row r="250">
          <cell r="A250">
            <v>311</v>
          </cell>
        </row>
        <row r="251">
          <cell r="A251">
            <v>312</v>
          </cell>
        </row>
        <row r="252">
          <cell r="A252">
            <v>313</v>
          </cell>
        </row>
        <row r="253">
          <cell r="A253">
            <v>314</v>
          </cell>
        </row>
        <row r="254">
          <cell r="A254">
            <v>315</v>
          </cell>
        </row>
        <row r="255">
          <cell r="A255">
            <v>316</v>
          </cell>
        </row>
        <row r="256">
          <cell r="A256">
            <v>317</v>
          </cell>
        </row>
        <row r="257">
          <cell r="A257">
            <v>318</v>
          </cell>
        </row>
        <row r="258">
          <cell r="A258">
            <v>319</v>
          </cell>
        </row>
        <row r="259">
          <cell r="A259">
            <v>320</v>
          </cell>
        </row>
        <row r="260">
          <cell r="A260">
            <v>321</v>
          </cell>
        </row>
        <row r="261">
          <cell r="A261">
            <v>322</v>
          </cell>
        </row>
        <row r="262">
          <cell r="A262">
            <v>323</v>
          </cell>
        </row>
        <row r="263">
          <cell r="A263">
            <v>324</v>
          </cell>
        </row>
        <row r="264">
          <cell r="A264">
            <v>325</v>
          </cell>
        </row>
        <row r="265">
          <cell r="A265">
            <v>326</v>
          </cell>
        </row>
        <row r="266">
          <cell r="A266">
            <v>327</v>
          </cell>
        </row>
        <row r="267">
          <cell r="A267">
            <v>328</v>
          </cell>
        </row>
        <row r="268">
          <cell r="A268">
            <v>332</v>
          </cell>
        </row>
        <row r="269">
          <cell r="A269">
            <v>333</v>
          </cell>
        </row>
        <row r="270">
          <cell r="A270">
            <v>334</v>
          </cell>
        </row>
        <row r="271">
          <cell r="A271">
            <v>335</v>
          </cell>
        </row>
        <row r="272">
          <cell r="A272">
            <v>336</v>
          </cell>
        </row>
        <row r="273">
          <cell r="A273">
            <v>337</v>
          </cell>
        </row>
        <row r="274">
          <cell r="A274">
            <v>338</v>
          </cell>
        </row>
        <row r="275">
          <cell r="A275">
            <v>339</v>
          </cell>
        </row>
        <row r="276">
          <cell r="A276">
            <v>340</v>
          </cell>
        </row>
        <row r="277">
          <cell r="A277">
            <v>341</v>
          </cell>
        </row>
        <row r="278">
          <cell r="A278">
            <v>342</v>
          </cell>
        </row>
        <row r="279">
          <cell r="A279">
            <v>343</v>
          </cell>
        </row>
        <row r="280">
          <cell r="A280">
            <v>344</v>
          </cell>
        </row>
        <row r="281">
          <cell r="A281">
            <v>345</v>
          </cell>
        </row>
        <row r="282">
          <cell r="A282">
            <v>346</v>
          </cell>
        </row>
        <row r="283">
          <cell r="A283">
            <v>347</v>
          </cell>
        </row>
        <row r="284">
          <cell r="A284">
            <v>350</v>
          </cell>
        </row>
        <row r="285">
          <cell r="A285">
            <v>351</v>
          </cell>
        </row>
        <row r="286">
          <cell r="A286">
            <v>352</v>
          </cell>
        </row>
        <row r="287">
          <cell r="A287">
            <v>353</v>
          </cell>
        </row>
        <row r="288">
          <cell r="A288">
            <v>354</v>
          </cell>
        </row>
        <row r="289">
          <cell r="A289">
            <v>355</v>
          </cell>
        </row>
        <row r="290">
          <cell r="A290">
            <v>356</v>
          </cell>
        </row>
        <row r="291">
          <cell r="A291">
            <v>357</v>
          </cell>
        </row>
        <row r="292">
          <cell r="A292">
            <v>365</v>
          </cell>
        </row>
        <row r="293">
          <cell r="A293">
            <v>366</v>
          </cell>
        </row>
        <row r="294">
          <cell r="A294">
            <v>367</v>
          </cell>
        </row>
        <row r="295">
          <cell r="A295">
            <v>368</v>
          </cell>
        </row>
        <row r="296">
          <cell r="A296">
            <v>369</v>
          </cell>
        </row>
        <row r="297">
          <cell r="A297">
            <v>370</v>
          </cell>
        </row>
        <row r="298">
          <cell r="A298">
            <v>371</v>
          </cell>
        </row>
        <row r="299">
          <cell r="A299">
            <v>372</v>
          </cell>
        </row>
        <row r="300">
          <cell r="A300">
            <v>373</v>
          </cell>
        </row>
        <row r="301">
          <cell r="A301">
            <v>374</v>
          </cell>
        </row>
        <row r="302">
          <cell r="A302">
            <v>375</v>
          </cell>
        </row>
        <row r="303">
          <cell r="A303">
            <v>376</v>
          </cell>
        </row>
        <row r="304">
          <cell r="A304">
            <v>377</v>
          </cell>
        </row>
        <row r="305">
          <cell r="A305">
            <v>378</v>
          </cell>
        </row>
        <row r="306">
          <cell r="A306">
            <v>379</v>
          </cell>
        </row>
        <row r="307">
          <cell r="A307">
            <v>380</v>
          </cell>
        </row>
        <row r="308">
          <cell r="A308">
            <v>381</v>
          </cell>
        </row>
        <row r="309">
          <cell r="A309">
            <v>382</v>
          </cell>
        </row>
        <row r="310">
          <cell r="A310">
            <v>383</v>
          </cell>
        </row>
        <row r="311">
          <cell r="A311">
            <v>384</v>
          </cell>
        </row>
        <row r="312">
          <cell r="A312">
            <v>385</v>
          </cell>
        </row>
        <row r="313">
          <cell r="A313">
            <v>386</v>
          </cell>
        </row>
        <row r="314">
          <cell r="A314">
            <v>387</v>
          </cell>
        </row>
        <row r="315">
          <cell r="A315">
            <v>388</v>
          </cell>
        </row>
        <row r="316">
          <cell r="A316">
            <v>389</v>
          </cell>
        </row>
        <row r="317">
          <cell r="A317">
            <v>390</v>
          </cell>
        </row>
        <row r="318">
          <cell r="A318">
            <v>394</v>
          </cell>
        </row>
        <row r="319">
          <cell r="A319">
            <v>395</v>
          </cell>
        </row>
        <row r="320">
          <cell r="A320">
            <v>405</v>
          </cell>
        </row>
        <row r="321">
          <cell r="A321">
            <v>406</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Existing Asset"/>
      <sheetName val="Transferred Asset"/>
      <sheetName val="Month"/>
      <sheetName val="MD109a"/>
      <sheetName val="MD109b"/>
    </sheetNames>
    <sheetDataSet>
      <sheetData sheetId="0">
        <row r="3">
          <cell r="BK3" t="str">
            <v>July 2014</v>
          </cell>
        </row>
      </sheetData>
      <sheetData sheetId="1">
        <row r="2">
          <cell r="F2" t="str">
            <v>July 2014</v>
          </cell>
        </row>
        <row r="3">
          <cell r="F3" t="str">
            <v>July 2014</v>
          </cell>
        </row>
        <row r="5">
          <cell r="B5">
            <v>7</v>
          </cell>
        </row>
        <row r="9">
          <cell r="H9" t="str">
            <v>Jan 2014</v>
          </cell>
          <cell r="I9" t="str">
            <v>Feb 2014</v>
          </cell>
          <cell r="J9" t="str">
            <v>Mar 2014</v>
          </cell>
          <cell r="K9" t="str">
            <v>Apr 2014</v>
          </cell>
          <cell r="L9" t="str">
            <v>May 2014</v>
          </cell>
          <cell r="M9" t="str">
            <v>June 2014</v>
          </cell>
          <cell r="N9" t="str">
            <v>July 2014</v>
          </cell>
          <cell r="O9" t="str">
            <v>Aug 2014</v>
          </cell>
          <cell r="P9" t="str">
            <v>Sept 2014</v>
          </cell>
          <cell r="Q9" t="str">
            <v>Oct 2014</v>
          </cell>
          <cell r="R9" t="str">
            <v>Nov 2014</v>
          </cell>
          <cell r="S9" t="str">
            <v>Dec 2014</v>
          </cell>
          <cell r="T9" t="str">
            <v>Jan 2015</v>
          </cell>
          <cell r="U9" t="str">
            <v>Feb 2015</v>
          </cell>
          <cell r="V9" t="str">
            <v>Mar 2015</v>
          </cell>
        </row>
        <row r="11">
          <cell r="H11" t="str">
            <v>G$</v>
          </cell>
          <cell r="I11" t="str">
            <v>H$</v>
          </cell>
          <cell r="J11" t="str">
            <v>I$</v>
          </cell>
          <cell r="K11" t="str">
            <v>J$</v>
          </cell>
          <cell r="L11" t="str">
            <v>K$</v>
          </cell>
          <cell r="M11" t="str">
            <v>L$</v>
          </cell>
          <cell r="N11" t="str">
            <v>M$</v>
          </cell>
          <cell r="O11" t="str">
            <v>N$</v>
          </cell>
          <cell r="P11" t="str">
            <v>O$</v>
          </cell>
          <cell r="Q11" t="str">
            <v>P$</v>
          </cell>
          <cell r="R11" t="str">
            <v>Q$</v>
          </cell>
          <cell r="S11" t="str">
            <v>R$</v>
          </cell>
          <cell r="T11" t="str">
            <v>S$</v>
          </cell>
          <cell r="U11" t="str">
            <v>T$</v>
          </cell>
          <cell r="V11" t="str">
            <v>U$</v>
          </cell>
        </row>
        <row r="13">
          <cell r="K13" t="str">
            <v>STABLE</v>
          </cell>
          <cell r="L13" t="str">
            <v>STABLE</v>
          </cell>
          <cell r="M13" t="str">
            <v>STABLE</v>
          </cell>
          <cell r="N13" t="str">
            <v>STABLE</v>
          </cell>
          <cell r="O13" t="str">
            <v>STABLE</v>
          </cell>
          <cell r="P13" t="str">
            <v>STABLE</v>
          </cell>
          <cell r="Q13" t="str">
            <v>STABLE</v>
          </cell>
          <cell r="R13" t="str">
            <v>STABLE</v>
          </cell>
          <cell r="S13" t="str">
            <v>STABLE</v>
          </cell>
          <cell r="T13" t="str">
            <v>STABLE</v>
          </cell>
          <cell r="U13" t="str">
            <v>STABLE</v>
          </cell>
          <cell r="V13" t="str">
            <v>STABLE</v>
          </cell>
        </row>
        <row r="14">
          <cell r="K14" t="str">
            <v>STABLE</v>
          </cell>
          <cell r="L14" t="str">
            <v>STABLE</v>
          </cell>
          <cell r="M14" t="str">
            <v>STABLE</v>
          </cell>
          <cell r="N14" t="str">
            <v>STABLE</v>
          </cell>
        </row>
        <row r="16">
          <cell r="K16">
            <v>39.446601941747574</v>
          </cell>
          <cell r="L16">
            <v>42.540453074433657</v>
          </cell>
          <cell r="M16">
            <v>46.407766990291265</v>
          </cell>
          <cell r="N16">
            <v>46.407766990291265</v>
          </cell>
          <cell r="O16">
            <v>38.673139158576049</v>
          </cell>
          <cell r="P16">
            <v>34.805825242718441</v>
          </cell>
          <cell r="Q16">
            <v>41.76699029126214</v>
          </cell>
          <cell r="R16">
            <v>40.220064724919091</v>
          </cell>
          <cell r="S16">
            <v>37.899676375404532</v>
          </cell>
          <cell r="T16">
            <v>44.087378640776699</v>
          </cell>
          <cell r="U16">
            <v>32.485436893203882</v>
          </cell>
          <cell r="V16">
            <v>33.258899676375407</v>
          </cell>
        </row>
        <row r="17">
          <cell r="K17">
            <v>27</v>
          </cell>
          <cell r="L17">
            <v>33</v>
          </cell>
          <cell r="M17">
            <v>37</v>
          </cell>
          <cell r="N17">
            <v>29</v>
          </cell>
        </row>
        <row r="18">
          <cell r="K18">
            <v>2</v>
          </cell>
          <cell r="L18">
            <v>3</v>
          </cell>
          <cell r="M18">
            <v>1</v>
          </cell>
          <cell r="N18">
            <v>3</v>
          </cell>
        </row>
        <row r="19">
          <cell r="K19">
            <v>467.55339805825241</v>
          </cell>
          <cell r="L19">
            <v>461.01294498381878</v>
          </cell>
          <cell r="M19">
            <v>452.60517799352749</v>
          </cell>
          <cell r="N19">
            <v>438.19741100323625</v>
          </cell>
          <cell r="O19" t="str">
            <v/>
          </cell>
          <cell r="P19" t="str">
            <v/>
          </cell>
          <cell r="Q19" t="str">
            <v/>
          </cell>
          <cell r="R19" t="str">
            <v/>
          </cell>
          <cell r="S19" t="str">
            <v/>
          </cell>
          <cell r="T19" t="str">
            <v/>
          </cell>
          <cell r="U19" t="str">
            <v/>
          </cell>
          <cell r="V19" t="str">
            <v/>
          </cell>
        </row>
        <row r="20">
          <cell r="K20">
            <v>29</v>
          </cell>
          <cell r="L20">
            <v>65</v>
          </cell>
          <cell r="M20">
            <v>103</v>
          </cell>
          <cell r="N20">
            <v>135</v>
          </cell>
          <cell r="O20" t="str">
            <v/>
          </cell>
          <cell r="P20" t="str">
            <v/>
          </cell>
          <cell r="Q20" t="str">
            <v/>
          </cell>
          <cell r="R20" t="str">
            <v/>
          </cell>
          <cell r="S20" t="str">
            <v/>
          </cell>
          <cell r="T20" t="str">
            <v/>
          </cell>
          <cell r="U20" t="str">
            <v/>
          </cell>
          <cell r="V20" t="str">
            <v/>
          </cell>
        </row>
        <row r="22">
          <cell r="K22">
            <v>912.25765505389791</v>
          </cell>
          <cell r="L22">
            <v>844.10455397594126</v>
          </cell>
          <cell r="M22">
            <v>816.41735666302134</v>
          </cell>
          <cell r="N22">
            <v>839.84498515856899</v>
          </cell>
          <cell r="O22">
            <v>730.51605217934696</v>
          </cell>
          <cell r="P22">
            <v>626.15661615372596</v>
          </cell>
          <cell r="Q22">
            <v>731.93590845180438</v>
          </cell>
          <cell r="R22">
            <v>643.19489142321504</v>
          </cell>
          <cell r="S22">
            <v>770.27202780815503</v>
          </cell>
          <cell r="T22">
            <v>719.15720199968757</v>
          </cell>
          <cell r="U22">
            <v>673.72180128104992</v>
          </cell>
          <cell r="V22">
            <v>780.92094985158565</v>
          </cell>
        </row>
        <row r="23">
          <cell r="K23">
            <v>729</v>
          </cell>
          <cell r="L23">
            <v>758</v>
          </cell>
          <cell r="M23">
            <v>605</v>
          </cell>
          <cell r="N23">
            <v>556</v>
          </cell>
        </row>
        <row r="24">
          <cell r="K24">
            <v>8905.2423449461021</v>
          </cell>
          <cell r="L24">
            <v>8819.1377909701623</v>
          </cell>
          <cell r="M24">
            <v>8607.7204343071389</v>
          </cell>
          <cell r="N24">
            <v>8323.8754491485706</v>
          </cell>
          <cell r="O24" t="str">
            <v/>
          </cell>
          <cell r="P24" t="str">
            <v/>
          </cell>
          <cell r="Q24" t="str">
            <v/>
          </cell>
          <cell r="R24" t="str">
            <v/>
          </cell>
          <cell r="S24" t="str">
            <v/>
          </cell>
          <cell r="T24" t="str">
            <v/>
          </cell>
          <cell r="U24" t="str">
            <v/>
          </cell>
          <cell r="V24" t="str">
            <v/>
          </cell>
        </row>
        <row r="25">
          <cell r="K25">
            <v>729</v>
          </cell>
          <cell r="L25">
            <v>1487</v>
          </cell>
          <cell r="M25">
            <v>2092</v>
          </cell>
          <cell r="N25">
            <v>2648</v>
          </cell>
          <cell r="O25" t="str">
            <v/>
          </cell>
          <cell r="P25" t="str">
            <v/>
          </cell>
          <cell r="Q25" t="str">
            <v/>
          </cell>
          <cell r="R25" t="str">
            <v/>
          </cell>
          <cell r="S25" t="str">
            <v/>
          </cell>
          <cell r="T25" t="str">
            <v/>
          </cell>
          <cell r="U25" t="str">
            <v/>
          </cell>
          <cell r="V25" t="str">
            <v/>
          </cell>
        </row>
        <row r="26">
          <cell r="K26">
            <v>18</v>
          </cell>
          <cell r="L26">
            <v>24</v>
          </cell>
          <cell r="M26">
            <v>23</v>
          </cell>
          <cell r="N26">
            <v>37</v>
          </cell>
        </row>
        <row r="28">
          <cell r="K28">
            <v>198.73699999999999</v>
          </cell>
          <cell r="L28">
            <v>257.23966666666666</v>
          </cell>
          <cell r="M28">
            <v>245.19499999999999</v>
          </cell>
          <cell r="N28">
            <v>225.40733333333333</v>
          </cell>
          <cell r="O28">
            <v>237.452</v>
          </cell>
          <cell r="P28">
            <v>229.709</v>
          </cell>
          <cell r="Q28">
            <v>247.77600000000001</v>
          </cell>
          <cell r="R28">
            <v>183.25099999999998</v>
          </cell>
          <cell r="S28">
            <v>215.08333333333331</v>
          </cell>
          <cell r="T28">
            <v>174.64766666666668</v>
          </cell>
          <cell r="U28">
            <v>152.279</v>
          </cell>
          <cell r="V28">
            <v>214.22300000000001</v>
          </cell>
        </row>
        <row r="29">
          <cell r="K29">
            <v>113</v>
          </cell>
          <cell r="L29">
            <v>200</v>
          </cell>
          <cell r="M29">
            <v>147</v>
          </cell>
          <cell r="N29">
            <v>146</v>
          </cell>
        </row>
        <row r="30">
          <cell r="K30">
            <v>2495.2629999999999</v>
          </cell>
          <cell r="L30">
            <v>2438.0233333333335</v>
          </cell>
          <cell r="M30">
            <v>2339.8283333333334</v>
          </cell>
          <cell r="N30">
            <v>2260.4210000000003</v>
          </cell>
          <cell r="O30" t="str">
            <v/>
          </cell>
          <cell r="P30" t="str">
            <v/>
          </cell>
          <cell r="Q30" t="str">
            <v/>
          </cell>
          <cell r="R30" t="str">
            <v/>
          </cell>
          <cell r="S30" t="str">
            <v/>
          </cell>
          <cell r="T30" t="str">
            <v/>
          </cell>
          <cell r="U30" t="str">
            <v/>
          </cell>
          <cell r="V30" t="str">
            <v/>
          </cell>
        </row>
        <row r="31">
          <cell r="K31">
            <v>113</v>
          </cell>
          <cell r="L31">
            <v>313</v>
          </cell>
          <cell r="M31">
            <v>460</v>
          </cell>
          <cell r="N31">
            <v>606</v>
          </cell>
          <cell r="O31" t="str">
            <v/>
          </cell>
          <cell r="P31" t="str">
            <v/>
          </cell>
          <cell r="Q31" t="str">
            <v/>
          </cell>
          <cell r="R31" t="str">
            <v/>
          </cell>
          <cell r="S31" t="str">
            <v/>
          </cell>
          <cell r="T31" t="str">
            <v/>
          </cell>
          <cell r="U31" t="str">
            <v/>
          </cell>
          <cell r="V31" t="str">
            <v/>
          </cell>
        </row>
        <row r="33">
          <cell r="K33">
            <v>0</v>
          </cell>
          <cell r="L33">
            <v>1</v>
          </cell>
          <cell r="M33">
            <v>18</v>
          </cell>
          <cell r="N33">
            <v>26</v>
          </cell>
          <cell r="O33">
            <v>59</v>
          </cell>
          <cell r="P33">
            <v>10</v>
          </cell>
          <cell r="Q33">
            <v>5</v>
          </cell>
          <cell r="R33">
            <v>2</v>
          </cell>
          <cell r="S33">
            <v>2</v>
          </cell>
          <cell r="T33">
            <v>0</v>
          </cell>
          <cell r="U33">
            <v>0</v>
          </cell>
          <cell r="V33">
            <v>0</v>
          </cell>
        </row>
        <row r="34">
          <cell r="K34">
            <v>1</v>
          </cell>
          <cell r="L34">
            <v>2</v>
          </cell>
          <cell r="M34">
            <v>19</v>
          </cell>
          <cell r="N34">
            <v>8</v>
          </cell>
        </row>
        <row r="35">
          <cell r="K35">
            <v>0</v>
          </cell>
          <cell r="L35">
            <v>0</v>
          </cell>
          <cell r="M35">
            <v>0</v>
          </cell>
          <cell r="N35">
            <v>1</v>
          </cell>
        </row>
        <row r="36">
          <cell r="K36">
            <v>0</v>
          </cell>
          <cell r="L36">
            <v>0</v>
          </cell>
          <cell r="M36">
            <v>0</v>
          </cell>
          <cell r="N36">
            <v>0</v>
          </cell>
        </row>
        <row r="37">
          <cell r="K37">
            <v>124</v>
          </cell>
          <cell r="L37">
            <v>125</v>
          </cell>
          <cell r="M37">
            <v>126</v>
          </cell>
          <cell r="N37">
            <v>107</v>
          </cell>
          <cell r="O37" t="str">
            <v/>
          </cell>
          <cell r="P37" t="str">
            <v/>
          </cell>
          <cell r="Q37" t="str">
            <v/>
          </cell>
          <cell r="R37" t="str">
            <v/>
          </cell>
          <cell r="S37" t="str">
            <v/>
          </cell>
          <cell r="T37" t="str">
            <v/>
          </cell>
          <cell r="U37" t="str">
            <v/>
          </cell>
          <cell r="V37" t="str">
            <v/>
          </cell>
        </row>
        <row r="38">
          <cell r="K38">
            <v>1</v>
          </cell>
          <cell r="L38">
            <v>3</v>
          </cell>
          <cell r="M38">
            <v>22</v>
          </cell>
          <cell r="N38">
            <v>29</v>
          </cell>
          <cell r="O38" t="str">
            <v/>
          </cell>
          <cell r="P38" t="str">
            <v/>
          </cell>
          <cell r="Q38" t="str">
            <v/>
          </cell>
          <cell r="R38" t="str">
            <v/>
          </cell>
          <cell r="S38" t="str">
            <v/>
          </cell>
          <cell r="T38" t="str">
            <v/>
          </cell>
          <cell r="U38" t="str">
            <v/>
          </cell>
          <cell r="V38" t="str">
            <v/>
          </cell>
        </row>
        <row r="39">
          <cell r="K39">
            <v>0</v>
          </cell>
          <cell r="L39">
            <v>0</v>
          </cell>
          <cell r="M39">
            <v>0</v>
          </cell>
          <cell r="N39">
            <v>0</v>
          </cell>
        </row>
        <row r="41">
          <cell r="K41">
            <v>66.122743682310471</v>
          </cell>
          <cell r="L41">
            <v>61.772563176895311</v>
          </cell>
          <cell r="M41">
            <v>67.862815884476532</v>
          </cell>
          <cell r="N41">
            <v>66.992779783393502</v>
          </cell>
          <cell r="O41">
            <v>66.122743682310471</v>
          </cell>
          <cell r="P41">
            <v>47.851985559566785</v>
          </cell>
          <cell r="Q41">
            <v>54.812274368231044</v>
          </cell>
          <cell r="R41">
            <v>46.111913357400724</v>
          </cell>
          <cell r="S41">
            <v>64.38267148014441</v>
          </cell>
          <cell r="T41">
            <v>64.38267148014441</v>
          </cell>
          <cell r="U41">
            <v>53.072202166064976</v>
          </cell>
          <cell r="V41">
            <v>63.512635379061372</v>
          </cell>
        </row>
        <row r="42">
          <cell r="K42">
            <v>0</v>
          </cell>
          <cell r="L42">
            <v>2</v>
          </cell>
          <cell r="M42">
            <v>0</v>
          </cell>
          <cell r="N42">
            <v>0</v>
          </cell>
        </row>
        <row r="43">
          <cell r="K43">
            <v>37</v>
          </cell>
          <cell r="L43">
            <v>76</v>
          </cell>
          <cell r="M43">
            <v>56</v>
          </cell>
          <cell r="N43">
            <v>52</v>
          </cell>
        </row>
        <row r="44">
          <cell r="K44">
            <v>5</v>
          </cell>
          <cell r="L44">
            <v>2</v>
          </cell>
          <cell r="M44">
            <v>3</v>
          </cell>
          <cell r="N44">
            <v>3</v>
          </cell>
        </row>
        <row r="45">
          <cell r="K45">
            <v>698.87725631768956</v>
          </cell>
          <cell r="L45">
            <v>717.10469314079421</v>
          </cell>
          <cell r="M45">
            <v>708.24187725631771</v>
          </cell>
          <cell r="N45">
            <v>696.24909747292418</v>
          </cell>
          <cell r="O45" t="str">
            <v/>
          </cell>
          <cell r="P45" t="str">
            <v/>
          </cell>
          <cell r="Q45" t="str">
            <v/>
          </cell>
          <cell r="R45" t="str">
            <v/>
          </cell>
          <cell r="S45" t="str">
            <v/>
          </cell>
          <cell r="T45" t="str">
            <v/>
          </cell>
          <cell r="U45" t="str">
            <v/>
          </cell>
          <cell r="V45" t="str">
            <v/>
          </cell>
        </row>
        <row r="46">
          <cell r="K46">
            <v>42</v>
          </cell>
          <cell r="L46">
            <v>122</v>
          </cell>
          <cell r="M46">
            <v>181</v>
          </cell>
          <cell r="N46">
            <v>236</v>
          </cell>
          <cell r="O46" t="str">
            <v/>
          </cell>
          <cell r="P46" t="str">
            <v/>
          </cell>
          <cell r="Q46" t="str">
            <v/>
          </cell>
          <cell r="R46" t="str">
            <v/>
          </cell>
          <cell r="S46" t="str">
            <v/>
          </cell>
          <cell r="T46" t="str">
            <v/>
          </cell>
          <cell r="U46" t="str">
            <v/>
          </cell>
          <cell r="V46" t="str">
            <v/>
          </cell>
        </row>
        <row r="47">
          <cell r="K47">
            <v>0</v>
          </cell>
          <cell r="L47">
            <v>2</v>
          </cell>
          <cell r="M47">
            <v>4</v>
          </cell>
          <cell r="N47">
            <v>5</v>
          </cell>
        </row>
        <row r="49">
          <cell r="K49">
            <v>1</v>
          </cell>
          <cell r="L49">
            <v>2</v>
          </cell>
          <cell r="M49">
            <v>19</v>
          </cell>
          <cell r="N49">
            <v>8</v>
          </cell>
        </row>
        <row r="50">
          <cell r="K50">
            <v>42</v>
          </cell>
          <cell r="L50">
            <v>82</v>
          </cell>
          <cell r="M50">
            <v>63</v>
          </cell>
          <cell r="N50">
            <v>60</v>
          </cell>
        </row>
        <row r="52">
          <cell r="K52">
            <v>14</v>
          </cell>
          <cell r="L52">
            <v>21</v>
          </cell>
          <cell r="M52">
            <v>42</v>
          </cell>
          <cell r="N52">
            <v>60</v>
          </cell>
          <cell r="O52">
            <v>69</v>
          </cell>
          <cell r="P52">
            <v>25</v>
          </cell>
          <cell r="Q52">
            <v>28</v>
          </cell>
          <cell r="R52">
            <v>18</v>
          </cell>
          <cell r="S52">
            <v>28</v>
          </cell>
          <cell r="T52">
            <v>14</v>
          </cell>
          <cell r="U52">
            <v>21</v>
          </cell>
          <cell r="V52">
            <v>11</v>
          </cell>
        </row>
        <row r="53">
          <cell r="K53">
            <v>13</v>
          </cell>
          <cell r="L53">
            <v>13</v>
          </cell>
          <cell r="M53">
            <v>32</v>
          </cell>
          <cell r="N53">
            <v>22</v>
          </cell>
        </row>
        <row r="54">
          <cell r="K54">
            <v>13</v>
          </cell>
          <cell r="L54">
            <v>12</v>
          </cell>
          <cell r="M54">
            <v>28</v>
          </cell>
          <cell r="N54">
            <v>22</v>
          </cell>
        </row>
        <row r="55">
          <cell r="K55">
            <v>350</v>
          </cell>
          <cell r="L55">
            <v>342</v>
          </cell>
          <cell r="M55">
            <v>332</v>
          </cell>
          <cell r="N55">
            <v>294</v>
          </cell>
          <cell r="O55" t="str">
            <v/>
          </cell>
          <cell r="P55" t="str">
            <v/>
          </cell>
          <cell r="Q55" t="str">
            <v/>
          </cell>
          <cell r="R55" t="str">
            <v/>
          </cell>
          <cell r="S55" t="str">
            <v/>
          </cell>
          <cell r="T55" t="str">
            <v/>
          </cell>
          <cell r="U55" t="str">
            <v/>
          </cell>
          <cell r="V55" t="str">
            <v/>
          </cell>
        </row>
        <row r="56">
          <cell r="K56">
            <v>13</v>
          </cell>
          <cell r="L56">
            <v>26</v>
          </cell>
          <cell r="M56">
            <v>58</v>
          </cell>
          <cell r="N56">
            <v>80</v>
          </cell>
          <cell r="O56" t="str">
            <v/>
          </cell>
          <cell r="P56" t="str">
            <v/>
          </cell>
          <cell r="Q56" t="str">
            <v/>
          </cell>
          <cell r="R56" t="str">
            <v/>
          </cell>
          <cell r="S56" t="str">
            <v/>
          </cell>
          <cell r="T56" t="str">
            <v/>
          </cell>
          <cell r="U56" t="str">
            <v/>
          </cell>
          <cell r="V56" t="str">
            <v/>
          </cell>
        </row>
        <row r="58">
          <cell r="K58">
            <v>3</v>
          </cell>
          <cell r="L58">
            <v>14</v>
          </cell>
          <cell r="M58">
            <v>92</v>
          </cell>
          <cell r="N58">
            <v>138</v>
          </cell>
          <cell r="O58">
            <v>329</v>
          </cell>
          <cell r="P58">
            <v>123</v>
          </cell>
          <cell r="Q58">
            <v>74</v>
          </cell>
          <cell r="R58">
            <v>35</v>
          </cell>
          <cell r="S58">
            <v>34</v>
          </cell>
          <cell r="T58">
            <v>13</v>
          </cell>
          <cell r="U58">
            <v>5</v>
          </cell>
          <cell r="V58">
            <v>4</v>
          </cell>
        </row>
        <row r="59">
          <cell r="K59">
            <v>17</v>
          </cell>
          <cell r="L59">
            <v>18</v>
          </cell>
          <cell r="M59">
            <v>50</v>
          </cell>
          <cell r="N59">
            <v>7</v>
          </cell>
        </row>
        <row r="60">
          <cell r="K60">
            <v>878</v>
          </cell>
          <cell r="L60">
            <v>882</v>
          </cell>
          <cell r="M60">
            <v>840</v>
          </cell>
          <cell r="N60">
            <v>709</v>
          </cell>
          <cell r="O60" t="str">
            <v/>
          </cell>
          <cell r="P60" t="str">
            <v/>
          </cell>
          <cell r="Q60" t="str">
            <v/>
          </cell>
          <cell r="R60" t="str">
            <v/>
          </cell>
          <cell r="S60" t="str">
            <v/>
          </cell>
          <cell r="T60" t="str">
            <v/>
          </cell>
          <cell r="U60" t="str">
            <v/>
          </cell>
          <cell r="V60" t="str">
            <v/>
          </cell>
        </row>
        <row r="61">
          <cell r="K61">
            <v>17</v>
          </cell>
          <cell r="L61">
            <v>35</v>
          </cell>
          <cell r="M61">
            <v>85</v>
          </cell>
          <cell r="N61">
            <v>92</v>
          </cell>
          <cell r="O61" t="str">
            <v/>
          </cell>
          <cell r="P61" t="str">
            <v/>
          </cell>
          <cell r="Q61" t="str">
            <v/>
          </cell>
          <cell r="R61" t="str">
            <v/>
          </cell>
          <cell r="S61" t="str">
            <v/>
          </cell>
          <cell r="T61" t="str">
            <v/>
          </cell>
          <cell r="U61" t="str">
            <v/>
          </cell>
          <cell r="V61" t="str">
            <v/>
          </cell>
        </row>
        <row r="62">
          <cell r="K62">
            <v>0</v>
          </cell>
          <cell r="L62">
            <v>7</v>
          </cell>
          <cell r="M62">
            <v>9</v>
          </cell>
          <cell r="N62">
            <v>1</v>
          </cell>
        </row>
        <row r="64">
          <cell r="K64">
            <v>379</v>
          </cell>
          <cell r="L64">
            <v>350</v>
          </cell>
          <cell r="M64">
            <v>387</v>
          </cell>
          <cell r="N64">
            <v>383</v>
          </cell>
          <cell r="O64">
            <v>371</v>
          </cell>
          <cell r="P64">
            <v>272</v>
          </cell>
          <cell r="Q64">
            <v>313</v>
          </cell>
          <cell r="R64">
            <v>264</v>
          </cell>
          <cell r="S64">
            <v>367</v>
          </cell>
          <cell r="T64">
            <v>367</v>
          </cell>
          <cell r="U64">
            <v>304</v>
          </cell>
          <cell r="V64">
            <v>361</v>
          </cell>
        </row>
        <row r="65">
          <cell r="K65">
            <v>0</v>
          </cell>
          <cell r="L65">
            <v>1</v>
          </cell>
          <cell r="M65">
            <v>2</v>
          </cell>
          <cell r="N65">
            <v>1</v>
          </cell>
        </row>
        <row r="66">
          <cell r="K66">
            <v>324</v>
          </cell>
          <cell r="L66">
            <v>284</v>
          </cell>
          <cell r="M66">
            <v>232</v>
          </cell>
          <cell r="N66">
            <v>213</v>
          </cell>
        </row>
        <row r="67">
          <cell r="K67">
            <v>21</v>
          </cell>
          <cell r="L67">
            <v>14</v>
          </cell>
          <cell r="M67">
            <v>10</v>
          </cell>
          <cell r="N67">
            <v>5</v>
          </cell>
        </row>
        <row r="68">
          <cell r="K68">
            <v>4084</v>
          </cell>
          <cell r="L68">
            <v>4033</v>
          </cell>
          <cell r="M68">
            <v>3890</v>
          </cell>
          <cell r="N68">
            <v>3726</v>
          </cell>
          <cell r="O68" t="str">
            <v/>
          </cell>
          <cell r="P68" t="str">
            <v/>
          </cell>
          <cell r="Q68" t="str">
            <v/>
          </cell>
          <cell r="R68" t="str">
            <v/>
          </cell>
          <cell r="S68" t="str">
            <v/>
          </cell>
          <cell r="T68" t="str">
            <v/>
          </cell>
          <cell r="U68" t="str">
            <v/>
          </cell>
          <cell r="V68" t="str">
            <v/>
          </cell>
        </row>
        <row r="69">
          <cell r="K69">
            <v>345</v>
          </cell>
          <cell r="L69">
            <v>644</v>
          </cell>
          <cell r="M69">
            <v>888</v>
          </cell>
          <cell r="N69">
            <v>1107</v>
          </cell>
          <cell r="O69" t="str">
            <v/>
          </cell>
          <cell r="P69" t="str">
            <v/>
          </cell>
          <cell r="Q69" t="str">
            <v/>
          </cell>
          <cell r="R69" t="str">
            <v/>
          </cell>
          <cell r="S69" t="str">
            <v/>
          </cell>
          <cell r="T69" t="str">
            <v/>
          </cell>
          <cell r="U69" t="str">
            <v/>
          </cell>
          <cell r="V69" t="str">
            <v/>
          </cell>
        </row>
        <row r="70">
          <cell r="K70">
            <v>4</v>
          </cell>
          <cell r="L70">
            <v>7</v>
          </cell>
          <cell r="M70">
            <v>4</v>
          </cell>
          <cell r="N70">
            <v>4</v>
          </cell>
        </row>
        <row r="72">
          <cell r="H72">
            <v>13.966981132075473</v>
          </cell>
          <cell r="I72">
            <v>11.306603773584907</v>
          </cell>
          <cell r="J72">
            <v>12.636792452830187</v>
          </cell>
          <cell r="K72">
            <v>11.306603773584907</v>
          </cell>
          <cell r="L72">
            <v>9.9764150943396217</v>
          </cell>
          <cell r="M72">
            <v>12.636792452830187</v>
          </cell>
          <cell r="N72">
            <v>12.636792452830187</v>
          </cell>
          <cell r="O72">
            <v>15.297169811320755</v>
          </cell>
          <cell r="P72">
            <v>9.9764150943396217</v>
          </cell>
          <cell r="Q72">
            <v>9.9764150943396217</v>
          </cell>
          <cell r="R72">
            <v>11.306603773584907</v>
          </cell>
          <cell r="S72">
            <v>9.9764150943396217</v>
          </cell>
        </row>
        <row r="73">
          <cell r="H73">
            <v>8</v>
          </cell>
          <cell r="I73">
            <v>9</v>
          </cell>
          <cell r="J73">
            <v>7</v>
          </cell>
          <cell r="K73">
            <v>8</v>
          </cell>
          <cell r="L73">
            <v>8</v>
          </cell>
          <cell r="M73">
            <v>8</v>
          </cell>
          <cell r="N73">
            <v>11</v>
          </cell>
        </row>
        <row r="74">
          <cell r="H74">
            <v>135.03301886792454</v>
          </cell>
          <cell r="I74">
            <v>132.72641509433961</v>
          </cell>
          <cell r="J74">
            <v>127.08962264150944</v>
          </cell>
          <cell r="K74">
            <v>123.78301886792454</v>
          </cell>
          <cell r="L74">
            <v>121.8066037735849</v>
          </cell>
          <cell r="M74">
            <v>117.16981132075472</v>
          </cell>
          <cell r="N74">
            <v>115.53301886792454</v>
          </cell>
          <cell r="O74" t="str">
            <v/>
          </cell>
          <cell r="P74" t="str">
            <v/>
          </cell>
          <cell r="Q74" t="str">
            <v/>
          </cell>
          <cell r="R74" t="str">
            <v/>
          </cell>
          <cell r="S74" t="str">
            <v/>
          </cell>
        </row>
        <row r="75">
          <cell r="H75">
            <v>8</v>
          </cell>
          <cell r="I75">
            <v>17</v>
          </cell>
          <cell r="J75">
            <v>24</v>
          </cell>
          <cell r="K75">
            <v>32</v>
          </cell>
          <cell r="L75">
            <v>40</v>
          </cell>
          <cell r="M75">
            <v>48</v>
          </cell>
          <cell r="N75">
            <v>59</v>
          </cell>
          <cell r="O75" t="str">
            <v/>
          </cell>
          <cell r="P75" t="str">
            <v/>
          </cell>
          <cell r="Q75" t="str">
            <v/>
          </cell>
          <cell r="R75" t="str">
            <v/>
          </cell>
          <cell r="S75" t="str">
            <v/>
          </cell>
        </row>
        <row r="76">
          <cell r="H76">
            <v>0</v>
          </cell>
          <cell r="I76">
            <v>0</v>
          </cell>
          <cell r="J76">
            <v>0</v>
          </cell>
          <cell r="K76">
            <v>0</v>
          </cell>
          <cell r="L76">
            <v>0</v>
          </cell>
          <cell r="M76">
            <v>0</v>
          </cell>
          <cell r="N76">
            <v>0</v>
          </cell>
        </row>
        <row r="77">
          <cell r="H77">
            <v>0</v>
          </cell>
          <cell r="I77">
            <v>0</v>
          </cell>
          <cell r="J77">
            <v>0</v>
          </cell>
          <cell r="K77">
            <v>0</v>
          </cell>
          <cell r="L77">
            <v>0</v>
          </cell>
          <cell r="M77">
            <v>0</v>
          </cell>
          <cell r="N77">
            <v>0</v>
          </cell>
          <cell r="O77">
            <v>1</v>
          </cell>
          <cell r="P77">
            <v>0</v>
          </cell>
          <cell r="Q77">
            <v>1</v>
          </cell>
          <cell r="R77">
            <v>0</v>
          </cell>
          <cell r="S77">
            <v>1</v>
          </cell>
        </row>
        <row r="78">
          <cell r="H78">
            <v>0</v>
          </cell>
          <cell r="I78">
            <v>0</v>
          </cell>
          <cell r="J78">
            <v>0</v>
          </cell>
          <cell r="K78">
            <v>0</v>
          </cell>
          <cell r="L78">
            <v>0</v>
          </cell>
          <cell r="M78">
            <v>0</v>
          </cell>
          <cell r="N78">
            <v>1</v>
          </cell>
        </row>
        <row r="79">
          <cell r="H79">
            <v>3</v>
          </cell>
          <cell r="I79">
            <v>3</v>
          </cell>
          <cell r="J79">
            <v>3</v>
          </cell>
          <cell r="K79">
            <v>3</v>
          </cell>
          <cell r="L79">
            <v>3</v>
          </cell>
          <cell r="M79">
            <v>3</v>
          </cell>
          <cell r="N79">
            <v>4</v>
          </cell>
          <cell r="O79" t="str">
            <v/>
          </cell>
          <cell r="P79" t="str">
            <v/>
          </cell>
          <cell r="Q79" t="str">
            <v/>
          </cell>
          <cell r="R79" t="str">
            <v/>
          </cell>
          <cell r="S79" t="str">
            <v/>
          </cell>
        </row>
        <row r="80">
          <cell r="H80">
            <v>0</v>
          </cell>
          <cell r="I80">
            <v>0</v>
          </cell>
          <cell r="J80">
            <v>0</v>
          </cell>
          <cell r="K80">
            <v>0</v>
          </cell>
          <cell r="L80">
            <v>0</v>
          </cell>
          <cell r="M80">
            <v>0</v>
          </cell>
          <cell r="N80">
            <v>1</v>
          </cell>
          <cell r="O80" t="str">
            <v/>
          </cell>
          <cell r="P80" t="str">
            <v/>
          </cell>
          <cell r="Q80" t="str">
            <v/>
          </cell>
          <cell r="R80" t="str">
            <v/>
          </cell>
          <cell r="S80" t="str">
            <v/>
          </cell>
        </row>
        <row r="81">
          <cell r="H81">
            <v>22</v>
          </cell>
          <cell r="I81">
            <v>17</v>
          </cell>
          <cell r="J81">
            <v>20</v>
          </cell>
          <cell r="K81">
            <v>17</v>
          </cell>
          <cell r="L81">
            <v>15</v>
          </cell>
          <cell r="M81">
            <v>20</v>
          </cell>
          <cell r="N81">
            <v>20</v>
          </cell>
          <cell r="O81">
            <v>24</v>
          </cell>
          <cell r="P81">
            <v>16</v>
          </cell>
          <cell r="Q81">
            <v>15</v>
          </cell>
          <cell r="R81">
            <v>17</v>
          </cell>
          <cell r="S81">
            <v>15</v>
          </cell>
        </row>
        <row r="82">
          <cell r="H82">
            <v>14</v>
          </cell>
          <cell r="I82">
            <v>23</v>
          </cell>
          <cell r="J82">
            <v>14</v>
          </cell>
          <cell r="K82">
            <v>17</v>
          </cell>
          <cell r="L82">
            <v>16</v>
          </cell>
          <cell r="M82">
            <v>18</v>
          </cell>
          <cell r="N82">
            <v>19</v>
          </cell>
        </row>
        <row r="83">
          <cell r="H83">
            <v>210</v>
          </cell>
          <cell r="I83">
            <v>216</v>
          </cell>
          <cell r="J83">
            <v>210</v>
          </cell>
          <cell r="K83">
            <v>210</v>
          </cell>
          <cell r="L83">
            <v>211</v>
          </cell>
          <cell r="M83">
            <v>209</v>
          </cell>
          <cell r="N83">
            <v>208</v>
          </cell>
          <cell r="O83" t="str">
            <v/>
          </cell>
          <cell r="P83" t="str">
            <v/>
          </cell>
          <cell r="Q83" t="str">
            <v/>
          </cell>
          <cell r="R83" t="str">
            <v/>
          </cell>
          <cell r="S83" t="str">
            <v/>
          </cell>
        </row>
        <row r="84">
          <cell r="H84">
            <v>14</v>
          </cell>
          <cell r="I84">
            <v>37</v>
          </cell>
          <cell r="J84">
            <v>51</v>
          </cell>
          <cell r="K84">
            <v>68</v>
          </cell>
          <cell r="L84">
            <v>84</v>
          </cell>
          <cell r="M84">
            <v>102</v>
          </cell>
          <cell r="N84">
            <v>121</v>
          </cell>
          <cell r="O84" t="str">
            <v/>
          </cell>
          <cell r="P84" t="str">
            <v/>
          </cell>
          <cell r="Q84" t="str">
            <v/>
          </cell>
          <cell r="R84" t="str">
            <v/>
          </cell>
          <cell r="S84" t="str">
            <v/>
          </cell>
        </row>
        <row r="86">
          <cell r="H86">
            <v>0</v>
          </cell>
          <cell r="I86">
            <v>0</v>
          </cell>
          <cell r="J86">
            <v>1</v>
          </cell>
          <cell r="K86">
            <v>0</v>
          </cell>
          <cell r="L86">
            <v>1</v>
          </cell>
          <cell r="M86">
            <v>0</v>
          </cell>
          <cell r="N86">
            <v>0</v>
          </cell>
        </row>
        <row r="87">
          <cell r="H87">
            <v>0</v>
          </cell>
          <cell r="I87">
            <v>0</v>
          </cell>
          <cell r="J87">
            <v>1</v>
          </cell>
          <cell r="K87">
            <v>0</v>
          </cell>
          <cell r="L87">
            <v>0</v>
          </cell>
          <cell r="M87">
            <v>0</v>
          </cell>
          <cell r="N87">
            <v>0</v>
          </cell>
        </row>
      </sheetData>
      <sheetData sheetId="2"/>
      <sheetData sheetId="3">
        <row r="1">
          <cell r="D1" t="str">
            <v>From/ To</v>
          </cell>
          <cell r="G1" t="str">
            <v>From</v>
          </cell>
          <cell r="H1" t="str">
            <v>To</v>
          </cell>
        </row>
        <row r="2">
          <cell r="C2" t="str">
            <v>Calendar</v>
          </cell>
          <cell r="D2">
            <v>2014</v>
          </cell>
          <cell r="F2" t="str">
            <v>Financial</v>
          </cell>
          <cell r="G2">
            <v>2014</v>
          </cell>
          <cell r="H2">
            <v>2015</v>
          </cell>
        </row>
        <row r="3">
          <cell r="B3">
            <v>1</v>
          </cell>
          <cell r="C3" t="str">
            <v>Jan</v>
          </cell>
          <cell r="D3" t="str">
            <v>Jan 2014</v>
          </cell>
          <cell r="E3">
            <v>1</v>
          </cell>
          <cell r="I3" t="str">
            <v>Jan 2014</v>
          </cell>
          <cell r="J3" t="str">
            <v>Jan 2014</v>
          </cell>
          <cell r="K3">
            <v>1</v>
          </cell>
        </row>
        <row r="4">
          <cell r="B4">
            <v>2</v>
          </cell>
          <cell r="C4" t="str">
            <v>Feb</v>
          </cell>
          <cell r="D4" t="str">
            <v>Feb 2014</v>
          </cell>
          <cell r="E4">
            <v>2</v>
          </cell>
          <cell r="I4" t="str">
            <v>Feb 2014</v>
          </cell>
          <cell r="J4" t="str">
            <v>Feb 2014</v>
          </cell>
          <cell r="K4">
            <v>2</v>
          </cell>
        </row>
        <row r="5">
          <cell r="B5">
            <v>3</v>
          </cell>
          <cell r="C5" t="str">
            <v>Mar</v>
          </cell>
          <cell r="D5" t="str">
            <v>Mar 2014</v>
          </cell>
          <cell r="E5">
            <v>3</v>
          </cell>
          <cell r="I5" t="str">
            <v>Mar 2014</v>
          </cell>
          <cell r="J5" t="str">
            <v>Mar 2014</v>
          </cell>
          <cell r="K5">
            <v>3</v>
          </cell>
        </row>
        <row r="6">
          <cell r="B6">
            <v>4</v>
          </cell>
          <cell r="C6" t="str">
            <v>Apr</v>
          </cell>
          <cell r="D6" t="str">
            <v>Apr 2014</v>
          </cell>
          <cell r="E6">
            <v>4</v>
          </cell>
          <cell r="F6" t="str">
            <v>Apr</v>
          </cell>
          <cell r="G6" t="str">
            <v>Apr 2014</v>
          </cell>
          <cell r="I6" t="str">
            <v>Apr 2014</v>
          </cell>
          <cell r="J6" t="str">
            <v>Apr 2014</v>
          </cell>
          <cell r="K6">
            <v>4</v>
          </cell>
        </row>
        <row r="7">
          <cell r="B7">
            <v>5</v>
          </cell>
          <cell r="C7" t="str">
            <v>May</v>
          </cell>
          <cell r="D7" t="str">
            <v>May 2014</v>
          </cell>
          <cell r="E7">
            <v>5</v>
          </cell>
          <cell r="F7" t="str">
            <v>May</v>
          </cell>
          <cell r="G7" t="str">
            <v>May 2014</v>
          </cell>
          <cell r="I7" t="str">
            <v>May 2014</v>
          </cell>
          <cell r="J7" t="str">
            <v>May 2014</v>
          </cell>
          <cell r="K7">
            <v>5</v>
          </cell>
        </row>
        <row r="8">
          <cell r="B8">
            <v>6</v>
          </cell>
          <cell r="C8" t="str">
            <v>June</v>
          </cell>
          <cell r="D8" t="str">
            <v>June 2014</v>
          </cell>
          <cell r="E8">
            <v>6</v>
          </cell>
          <cell r="F8" t="str">
            <v>June</v>
          </cell>
          <cell r="G8" t="str">
            <v>June 2014</v>
          </cell>
          <cell r="I8" t="str">
            <v>June 2014</v>
          </cell>
          <cell r="J8" t="str">
            <v>June 2014</v>
          </cell>
          <cell r="K8">
            <v>6</v>
          </cell>
        </row>
        <row r="9">
          <cell r="B9">
            <v>7</v>
          </cell>
          <cell r="C9" t="str">
            <v>July</v>
          </cell>
          <cell r="D9" t="str">
            <v>July 2014</v>
          </cell>
          <cell r="E9">
            <v>7</v>
          </cell>
          <cell r="F9" t="str">
            <v>July</v>
          </cell>
          <cell r="G9" t="str">
            <v>July 2014</v>
          </cell>
          <cell r="I9" t="str">
            <v>July 2014</v>
          </cell>
          <cell r="J9" t="str">
            <v>July 2014</v>
          </cell>
          <cell r="K9">
            <v>7</v>
          </cell>
        </row>
        <row r="10">
          <cell r="B10">
            <v>8</v>
          </cell>
          <cell r="C10" t="str">
            <v>Aug</v>
          </cell>
          <cell r="D10" t="str">
            <v>Aug 2014</v>
          </cell>
          <cell r="E10">
            <v>8</v>
          </cell>
          <cell r="F10" t="str">
            <v>Aug</v>
          </cell>
          <cell r="G10" t="str">
            <v>Aug 2014</v>
          </cell>
          <cell r="I10" t="str">
            <v>Aug 2014</v>
          </cell>
          <cell r="J10" t="str">
            <v>Aug 2014</v>
          </cell>
          <cell r="K10">
            <v>8</v>
          </cell>
        </row>
        <row r="11">
          <cell r="B11">
            <v>9</v>
          </cell>
          <cell r="C11" t="str">
            <v>Sept</v>
          </cell>
          <cell r="D11" t="str">
            <v>Sept 2014</v>
          </cell>
          <cell r="E11">
            <v>9</v>
          </cell>
          <cell r="F11" t="str">
            <v>Sept</v>
          </cell>
          <cell r="G11" t="str">
            <v>Sept 2014</v>
          </cell>
          <cell r="I11" t="str">
            <v>Sept 2014</v>
          </cell>
          <cell r="J11" t="str">
            <v>Sept 2014</v>
          </cell>
          <cell r="K11">
            <v>9</v>
          </cell>
        </row>
        <row r="12">
          <cell r="B12">
            <v>10</v>
          </cell>
          <cell r="C12" t="str">
            <v>Oct</v>
          </cell>
          <cell r="D12" t="str">
            <v>Oct 2014</v>
          </cell>
          <cell r="E12">
            <v>10</v>
          </cell>
          <cell r="F12" t="str">
            <v>Oct</v>
          </cell>
          <cell r="G12" t="str">
            <v>Oct 2014</v>
          </cell>
          <cell r="I12" t="str">
            <v>Oct 2014</v>
          </cell>
          <cell r="J12" t="str">
            <v>Oct 2014</v>
          </cell>
          <cell r="K12">
            <v>10</v>
          </cell>
        </row>
        <row r="13">
          <cell r="B13">
            <v>11</v>
          </cell>
          <cell r="C13" t="str">
            <v>Nov</v>
          </cell>
          <cell r="D13" t="str">
            <v>Nov 2014</v>
          </cell>
          <cell r="E13">
            <v>11</v>
          </cell>
          <cell r="F13" t="str">
            <v>Nov</v>
          </cell>
          <cell r="G13" t="str">
            <v>Nov 2014</v>
          </cell>
          <cell r="I13" t="str">
            <v>Nov 2014</v>
          </cell>
          <cell r="J13" t="str">
            <v>Nov 2014</v>
          </cell>
          <cell r="K13">
            <v>11</v>
          </cell>
        </row>
        <row r="14">
          <cell r="B14">
            <v>12</v>
          </cell>
          <cell r="C14" t="str">
            <v>Dec</v>
          </cell>
          <cell r="D14" t="str">
            <v>Dec 2014</v>
          </cell>
          <cell r="E14">
            <v>12</v>
          </cell>
          <cell r="F14" t="str">
            <v>Dec</v>
          </cell>
          <cell r="G14" t="str">
            <v>Dec 2014</v>
          </cell>
          <cell r="I14" t="str">
            <v>Dec 2014</v>
          </cell>
          <cell r="J14" t="str">
            <v>Dec 2014</v>
          </cell>
          <cell r="K14">
            <v>12</v>
          </cell>
        </row>
        <row r="15">
          <cell r="B15">
            <v>13</v>
          </cell>
          <cell r="C15" t="str">
            <v>Dec</v>
          </cell>
          <cell r="D15" t="str">
            <v>Dec 2014</v>
          </cell>
          <cell r="E15">
            <v>13</v>
          </cell>
          <cell r="F15" t="str">
            <v>Jan</v>
          </cell>
          <cell r="G15" t="str">
            <v>Jan 2015</v>
          </cell>
          <cell r="I15" t="str">
            <v>Jan 2015</v>
          </cell>
          <cell r="J15" t="str">
            <v>Jan 2015</v>
          </cell>
          <cell r="K15">
            <v>13</v>
          </cell>
        </row>
        <row r="16">
          <cell r="B16">
            <v>14</v>
          </cell>
          <cell r="C16" t="str">
            <v>Dec</v>
          </cell>
          <cell r="D16" t="str">
            <v>Dec 2014</v>
          </cell>
          <cell r="E16">
            <v>14</v>
          </cell>
          <cell r="F16" t="str">
            <v>Feb</v>
          </cell>
          <cell r="G16" t="str">
            <v>Feb 2015</v>
          </cell>
          <cell r="I16" t="str">
            <v>Feb 2015</v>
          </cell>
          <cell r="J16" t="str">
            <v>Feb 2015</v>
          </cell>
          <cell r="K16">
            <v>14</v>
          </cell>
        </row>
        <row r="17">
          <cell r="B17">
            <v>15</v>
          </cell>
          <cell r="C17" t="str">
            <v>Dec</v>
          </cell>
          <cell r="D17" t="str">
            <v>Dec 2014</v>
          </cell>
          <cell r="E17">
            <v>15</v>
          </cell>
          <cell r="F17" t="str">
            <v>Mar</v>
          </cell>
          <cell r="G17" t="str">
            <v>Mar 2015</v>
          </cell>
          <cell r="I17" t="str">
            <v>Mar 2015</v>
          </cell>
          <cell r="J17" t="str">
            <v>Mar 2015</v>
          </cell>
          <cell r="K17">
            <v>15</v>
          </cell>
        </row>
      </sheetData>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Input Tracking"/>
      <sheetName val="Map"/>
      <sheetName val="Development"/>
      <sheetName val="Inputs"/>
      <sheetName val="Annual PHC"/>
      <sheetName val="FMO and New Con"/>
      <sheetName val="POP Check"/>
      <sheetName val="POP Data"/>
      <sheetName val="Billed Props"/>
      <sheetName val="Billed Cons"/>
      <sheetName val="MUR Calc"/>
      <sheetName val="Imp Exp"/>
      <sheetName val="Heron"/>
      <sheetName val="Lengths"/>
      <sheetName val="Flush"/>
      <sheetName val="DMA data"/>
      <sheetName val="SR Cap"/>
      <sheetName val="SR Clean"/>
      <sheetName val="Prod"/>
      <sheetName val="Rehab"/>
      <sheetName val="Comm"/>
      <sheetName val="LDTM Clean"/>
      <sheetName val="Fire"/>
      <sheetName val="Build"/>
      <sheetName val="UU Sites"/>
      <sheetName val="WTW Dis"/>
      <sheetName val="Mains Rep"/>
      <sheetName val="Illegal Take"/>
      <sheetName val="Standpipe"/>
      <sheetName val="Nhh Vol"/>
      <sheetName val="Weather"/>
      <sheetName val="T10b Abs"/>
      <sheetName val="Prop by WRZ"/>
      <sheetName val="WRMP Values"/>
      <sheetName val="Other Inputs"/>
      <sheetName val="WRZ Props"/>
      <sheetName val="US BABE"/>
      <sheetName val="Calc"/>
      <sheetName val="Zonal WB"/>
      <sheetName val="Comparison"/>
      <sheetName val="NHH Consumption"/>
      <sheetName val="Raw WB"/>
      <sheetName val="DG4 Calc"/>
      <sheetName val="Outputs-&gt;"/>
      <sheetName val="T7"/>
      <sheetName val="T10"/>
      <sheetName val="T10a Dry"/>
      <sheetName val="T10a Crit"/>
      <sheetName val="Table 10b Av "/>
      <sheetName val="Table 10b Peak"/>
      <sheetName val="Table C"/>
      <sheetName val="Extra Checks-&gt;"/>
      <sheetName val="IWB"/>
      <sheetName val="PropTrend Check"/>
      <sheetName val="T10a Dry (Solver)"/>
      <sheetName val="T10a Crit (Solver)"/>
      <sheetName val="Historic 7 (and 2)"/>
      <sheetName val="Historic 10"/>
      <sheetName val="Historic 10a"/>
      <sheetName val="Historic 10b"/>
    </sheetNames>
    <sheetDataSet>
      <sheetData sheetId="0">
        <row r="4">
          <cell r="X4" t="str">
            <v>6 month</v>
          </cell>
        </row>
        <row r="5">
          <cell r="X5" t="str">
            <v>9 month</v>
          </cell>
        </row>
        <row r="6">
          <cell r="X6" t="str">
            <v>Full Year</v>
          </cell>
        </row>
      </sheetData>
      <sheetData sheetId="1"/>
      <sheetData sheetId="2"/>
      <sheetData sheetId="3"/>
      <sheetData sheetId="4">
        <row r="25">
          <cell r="D25">
            <v>1E-4</v>
          </cell>
        </row>
      </sheetData>
      <sheetData sheetId="5"/>
      <sheetData sheetId="6"/>
      <sheetData sheetId="7"/>
      <sheetData sheetId="8">
        <row r="34">
          <cell r="A34" t="str">
            <v>WSZID</v>
          </cell>
          <cell r="B34" t="str">
            <v>Water Compliance Zone Description</v>
          </cell>
          <cell r="C34" t="str">
            <v>HHS 2017</v>
          </cell>
          <cell r="D34" t="str">
            <v>POP 2017</v>
          </cell>
          <cell r="E34" t="str">
            <v>HHS 2018</v>
          </cell>
          <cell r="F34" t="str">
            <v>POP 2018</v>
          </cell>
          <cell r="G34" t="str">
            <v>HHS 2020</v>
          </cell>
          <cell r="H34" t="str">
            <v>POP 2020</v>
          </cell>
          <cell r="I34" t="str">
            <v>HHS 2030</v>
          </cell>
          <cell r="J34" t="str">
            <v>POP 2030</v>
          </cell>
          <cell r="K34" t="str">
            <v>HHS 2045</v>
          </cell>
          <cell r="L34" t="str">
            <v>POP 2045</v>
          </cell>
          <cell r="Z34" t="str">
            <v>WSZ Code</v>
          </cell>
          <cell r="AA34" t="str">
            <v>Water Compliance Zone Description</v>
          </cell>
          <cell r="AB34" t="str">
            <v>POP 2013</v>
          </cell>
          <cell r="AC34" t="str">
            <v>FY14 Data</v>
          </cell>
          <cell r="AD34" t="str">
            <v>Abs Change</v>
          </cell>
          <cell r="AE34" t="str">
            <v>% Change</v>
          </cell>
        </row>
        <row r="35">
          <cell r="A35">
            <v>1</v>
          </cell>
          <cell r="B35" t="str">
            <v>CASTLE CARROCK</v>
          </cell>
          <cell r="C35">
            <v>8675.3353096996289</v>
          </cell>
          <cell r="D35">
            <v>17894.389656717725</v>
          </cell>
          <cell r="E35">
            <v>8715.4549585860259</v>
          </cell>
          <cell r="F35">
            <v>17944.691829383348</v>
          </cell>
          <cell r="G35">
            <v>8797.3492270587831</v>
          </cell>
          <cell r="H35">
            <v>18050.507006837914</v>
          </cell>
          <cell r="I35">
            <v>9134.810187762283</v>
          </cell>
          <cell r="J35">
            <v>18336.295897973629</v>
          </cell>
          <cell r="K35">
            <v>9323.3085657878801</v>
          </cell>
          <cell r="L35">
            <v>18272.503952115887</v>
          </cell>
          <cell r="Z35">
            <v>1</v>
          </cell>
          <cell r="AA35" t="str">
            <v>CASTLE CARROCK</v>
          </cell>
          <cell r="AB35">
            <v>18031</v>
          </cell>
          <cell r="AC35">
            <v>17894.389656717725</v>
          </cell>
          <cell r="AD35">
            <v>-136.6103432822747</v>
          </cell>
          <cell r="AE35">
            <v>-7.5764152449822363E-3</v>
          </cell>
        </row>
        <row r="36">
          <cell r="A36">
            <v>2</v>
          </cell>
          <cell r="B36" t="str">
            <v>CARLISLE NORTH</v>
          </cell>
          <cell r="C36">
            <v>16427.927756780595</v>
          </cell>
          <cell r="D36">
            <v>34860.354796240368</v>
          </cell>
          <cell r="E36">
            <v>16512.790892154619</v>
          </cell>
          <cell r="F36">
            <v>34958.240447610682</v>
          </cell>
          <cell r="G36">
            <v>16663.481411269648</v>
          </cell>
          <cell r="H36">
            <v>35133.033837591523</v>
          </cell>
          <cell r="I36">
            <v>17442.208775917181</v>
          </cell>
          <cell r="J36">
            <v>35854.396279388777</v>
          </cell>
          <cell r="K36">
            <v>18086.895027285769</v>
          </cell>
          <cell r="L36">
            <v>36218.730060121728</v>
          </cell>
          <cell r="Z36">
            <v>2</v>
          </cell>
          <cell r="AA36" t="str">
            <v>CARLISLE NORTH</v>
          </cell>
          <cell r="AB36">
            <v>34836</v>
          </cell>
          <cell r="AC36">
            <v>34860.354796240368</v>
          </cell>
          <cell r="AD36">
            <v>24.354796240368159</v>
          </cell>
          <cell r="AE36">
            <v>6.9912723161006318E-4</v>
          </cell>
        </row>
        <row r="37">
          <cell r="A37">
            <v>3</v>
          </cell>
          <cell r="B37" t="str">
            <v>CARLISLE SOUTH</v>
          </cell>
          <cell r="C37">
            <v>25266.905071064564</v>
          </cell>
          <cell r="D37">
            <v>57121.969792652271</v>
          </cell>
          <cell r="E37">
            <v>25350.461423723271</v>
          </cell>
          <cell r="F37">
            <v>57147.574914443103</v>
          </cell>
          <cell r="G37">
            <v>25508.048560069059</v>
          </cell>
          <cell r="H37">
            <v>57198.942814501082</v>
          </cell>
          <cell r="I37">
            <v>26191.935438135592</v>
          </cell>
          <cell r="J37">
            <v>57431.313483369559</v>
          </cell>
          <cell r="K37">
            <v>26838.491687545298</v>
          </cell>
          <cell r="L37">
            <v>57563.151307927212</v>
          </cell>
          <cell r="Z37">
            <v>3</v>
          </cell>
          <cell r="AA37" t="str">
            <v>CARLISLE SOUTH</v>
          </cell>
          <cell r="AB37">
            <v>56457</v>
          </cell>
          <cell r="AC37">
            <v>57121.969792652271</v>
          </cell>
          <cell r="AD37">
            <v>664.96979265227128</v>
          </cell>
          <cell r="AE37">
            <v>1.1778340908164998E-2</v>
          </cell>
        </row>
        <row r="38">
          <cell r="A38">
            <v>4</v>
          </cell>
          <cell r="B38" t="str">
            <v>QUARRY HILL</v>
          </cell>
          <cell r="C38">
            <v>8662.6741448807898</v>
          </cell>
          <cell r="D38">
            <v>19008.859629538965</v>
          </cell>
          <cell r="E38">
            <v>8693.8109986949839</v>
          </cell>
          <cell r="F38">
            <v>19007.836613952873</v>
          </cell>
          <cell r="G38">
            <v>8749.4616196042207</v>
          </cell>
          <cell r="H38">
            <v>19022.283533873946</v>
          </cell>
          <cell r="I38">
            <v>9009.5928736637288</v>
          </cell>
          <cell r="J38">
            <v>19089.665035561571</v>
          </cell>
          <cell r="K38">
            <v>9094.7491910564731</v>
          </cell>
          <cell r="L38">
            <v>18769.51380605239</v>
          </cell>
          <cell r="Z38">
            <v>4</v>
          </cell>
          <cell r="AA38" t="str">
            <v>QUARRY HILL</v>
          </cell>
          <cell r="AB38">
            <v>18955</v>
          </cell>
          <cell r="AC38">
            <v>19008.859629538965</v>
          </cell>
          <cell r="AD38">
            <v>53.859629538965237</v>
          </cell>
          <cell r="AE38">
            <v>2.8414470872574643E-3</v>
          </cell>
        </row>
        <row r="39">
          <cell r="A39">
            <v>8</v>
          </cell>
          <cell r="B39" t="str">
            <v>TARNWOOD</v>
          </cell>
          <cell r="C39">
            <v>1110.206721568165</v>
          </cell>
          <cell r="D39">
            <v>2443.7213877580757</v>
          </cell>
          <cell r="E39">
            <v>1111.9938481051097</v>
          </cell>
          <cell r="F39">
            <v>2441.2768424310379</v>
          </cell>
          <cell r="G39">
            <v>1117.1934095972592</v>
          </cell>
          <cell r="H39">
            <v>2437.5981065532201</v>
          </cell>
          <cell r="I39">
            <v>1134.5439792927243</v>
          </cell>
          <cell r="J39">
            <v>2417.2448237232729</v>
          </cell>
          <cell r="K39">
            <v>1137.6796650121994</v>
          </cell>
          <cell r="L39">
            <v>2377.3794709459198</v>
          </cell>
          <cell r="Z39">
            <v>8</v>
          </cell>
          <cell r="AA39" t="str">
            <v>TARNWOOD</v>
          </cell>
          <cell r="AB39">
            <v>2393</v>
          </cell>
          <cell r="AC39">
            <v>2443.7213877580757</v>
          </cell>
          <cell r="AD39">
            <v>50.721387758075707</v>
          </cell>
          <cell r="AE39">
            <v>2.1195732452183747E-2</v>
          </cell>
        </row>
        <row r="40">
          <cell r="A40">
            <v>17</v>
          </cell>
          <cell r="B40" t="str">
            <v>BOWSCAR</v>
          </cell>
          <cell r="C40">
            <v>501.53259236034069</v>
          </cell>
          <cell r="D40">
            <v>1163.5395382832535</v>
          </cell>
          <cell r="E40">
            <v>502.13980876773309</v>
          </cell>
          <cell r="F40">
            <v>1161.0397290753226</v>
          </cell>
          <cell r="G40">
            <v>503.8673527416712</v>
          </cell>
          <cell r="H40">
            <v>1155.2450397892894</v>
          </cell>
          <cell r="I40">
            <v>513.52831821205564</v>
          </cell>
          <cell r="J40">
            <v>1140.3241805205796</v>
          </cell>
          <cell r="K40">
            <v>523.77551976401344</v>
          </cell>
          <cell r="L40">
            <v>1129.3553821237274</v>
          </cell>
          <cell r="Z40">
            <v>17</v>
          </cell>
          <cell r="AA40" t="str">
            <v>BOWSCAR</v>
          </cell>
          <cell r="AB40">
            <v>1242</v>
          </cell>
          <cell r="AC40">
            <v>1163.5395382832535</v>
          </cell>
          <cell r="AD40">
            <v>-78.460461716746522</v>
          </cell>
          <cell r="AE40">
            <v>-6.317267449013407E-2</v>
          </cell>
        </row>
        <row r="41">
          <cell r="A41">
            <v>18</v>
          </cell>
          <cell r="B41" t="str">
            <v>HAYESWATER</v>
          </cell>
          <cell r="C41">
            <v>6241.9238422143408</v>
          </cell>
          <cell r="D41">
            <v>14469.208474167501</v>
          </cell>
          <cell r="E41">
            <v>6262.6025568942305</v>
          </cell>
          <cell r="F41">
            <v>14470.90779417944</v>
          </cell>
          <cell r="G41">
            <v>6313.2155689921492</v>
          </cell>
          <cell r="H41">
            <v>14480.144150905398</v>
          </cell>
          <cell r="I41">
            <v>6560.8109425307885</v>
          </cell>
          <cell r="J41">
            <v>14591.337061288605</v>
          </cell>
          <cell r="K41">
            <v>6801.8400129067122</v>
          </cell>
          <cell r="L41">
            <v>14767.967692609453</v>
          </cell>
          <cell r="Z41">
            <v>18</v>
          </cell>
          <cell r="AA41" t="str">
            <v>HAYESWATER</v>
          </cell>
          <cell r="AB41">
            <v>14463</v>
          </cell>
          <cell r="AC41">
            <v>14469.208474167501</v>
          </cell>
          <cell r="AD41">
            <v>6.2084741675007535</v>
          </cell>
          <cell r="AE41">
            <v>4.2926600065690062E-4</v>
          </cell>
        </row>
        <row r="42">
          <cell r="A42">
            <v>19</v>
          </cell>
          <cell r="B42" t="str">
            <v>EDENHALL</v>
          </cell>
          <cell r="C42">
            <v>1570.7125778813079</v>
          </cell>
          <cell r="D42">
            <v>3453.0605146198177</v>
          </cell>
          <cell r="E42">
            <v>1576.6687033335545</v>
          </cell>
          <cell r="F42">
            <v>3455.7059090779881</v>
          </cell>
          <cell r="G42">
            <v>1589.4409805059445</v>
          </cell>
          <cell r="H42">
            <v>3456.6379730627013</v>
          </cell>
          <cell r="I42">
            <v>1623.7762573679315</v>
          </cell>
          <cell r="J42">
            <v>3425.8288708924988</v>
          </cell>
          <cell r="K42">
            <v>1632.4511373111486</v>
          </cell>
          <cell r="L42">
            <v>3361.6811015108992</v>
          </cell>
          <cell r="Z42">
            <v>19</v>
          </cell>
          <cell r="AA42" t="str">
            <v>EDENHALL</v>
          </cell>
          <cell r="AB42">
            <v>3467</v>
          </cell>
          <cell r="AC42">
            <v>3453.0605146198177</v>
          </cell>
          <cell r="AD42">
            <v>-13.939485380182305</v>
          </cell>
          <cell r="AE42">
            <v>-4.0206188001679563E-3</v>
          </cell>
        </row>
        <row r="43">
          <cell r="A43">
            <v>20</v>
          </cell>
          <cell r="B43" t="str">
            <v>GAMBLESBY</v>
          </cell>
          <cell r="C43">
            <v>658.05202665322656</v>
          </cell>
          <cell r="D43">
            <v>1443.1664114516786</v>
          </cell>
          <cell r="E43">
            <v>660.1527263159677</v>
          </cell>
          <cell r="F43">
            <v>1444.6822341798395</v>
          </cell>
          <cell r="G43">
            <v>663.91973935677288</v>
          </cell>
          <cell r="H43">
            <v>1443.7290648760809</v>
          </cell>
          <cell r="I43">
            <v>672.64613093736682</v>
          </cell>
          <cell r="J43">
            <v>1426.8647450112062</v>
          </cell>
          <cell r="K43">
            <v>654.03606996544715</v>
          </cell>
          <cell r="L43">
            <v>1366.1745691340941</v>
          </cell>
          <cell r="Z43">
            <v>20</v>
          </cell>
          <cell r="AA43" t="str">
            <v>GAMBLESBY</v>
          </cell>
          <cell r="AB43">
            <v>1477</v>
          </cell>
          <cell r="AC43">
            <v>1443.1664114516786</v>
          </cell>
          <cell r="AD43">
            <v>-33.833588548321359</v>
          </cell>
          <cell r="AE43">
            <v>-2.2906965841788328E-2</v>
          </cell>
        </row>
        <row r="44">
          <cell r="A44">
            <v>24</v>
          </cell>
          <cell r="B44" t="str">
            <v>CLIBURN</v>
          </cell>
          <cell r="C44">
            <v>1437.8208860907519</v>
          </cell>
          <cell r="D44">
            <v>3164.6709727870698</v>
          </cell>
          <cell r="E44">
            <v>1441.3441074093898</v>
          </cell>
          <cell r="F44">
            <v>3161.9439390065331</v>
          </cell>
          <cell r="G44">
            <v>1450.6095807688353</v>
          </cell>
          <cell r="H44">
            <v>3160.3963798887626</v>
          </cell>
          <cell r="I44">
            <v>1487.7478212984474</v>
          </cell>
          <cell r="J44">
            <v>3143.0416889385342</v>
          </cell>
          <cell r="K44">
            <v>1504.3263052410375</v>
          </cell>
          <cell r="L44">
            <v>3094.0107443061406</v>
          </cell>
          <cell r="Z44">
            <v>24</v>
          </cell>
          <cell r="AA44" t="str">
            <v>CLIBURN</v>
          </cell>
          <cell r="AB44">
            <v>3178</v>
          </cell>
          <cell r="AC44">
            <v>3164.6709727870698</v>
          </cell>
          <cell r="AD44">
            <v>-13.329027212930214</v>
          </cell>
          <cell r="AE44">
            <v>-4.1941558253399038E-3</v>
          </cell>
        </row>
        <row r="45">
          <cell r="A45">
            <v>26</v>
          </cell>
          <cell r="B45" t="str">
            <v>SWINDALE</v>
          </cell>
          <cell r="C45">
            <v>11219.491105257986</v>
          </cell>
          <cell r="D45">
            <v>24291.059020630346</v>
          </cell>
          <cell r="E45">
            <v>11264.134013003169</v>
          </cell>
          <cell r="F45">
            <v>24310.077827552657</v>
          </cell>
          <cell r="G45">
            <v>11359.446979771514</v>
          </cell>
          <cell r="H45">
            <v>24342.782028990303</v>
          </cell>
          <cell r="I45">
            <v>11755.148492936089</v>
          </cell>
          <cell r="J45">
            <v>24475.874395482395</v>
          </cell>
          <cell r="K45">
            <v>11924.327695630767</v>
          </cell>
          <cell r="L45">
            <v>24293.897540491769</v>
          </cell>
          <cell r="Z45">
            <v>26</v>
          </cell>
          <cell r="AA45" t="str">
            <v>SWINDALE</v>
          </cell>
          <cell r="AB45">
            <v>24316</v>
          </cell>
          <cell r="AC45">
            <v>24291.059020630346</v>
          </cell>
          <cell r="AD45">
            <v>-24.940979369654087</v>
          </cell>
          <cell r="AE45">
            <v>-1.0257023922377894E-3</v>
          </cell>
        </row>
        <row r="46">
          <cell r="A46">
            <v>28</v>
          </cell>
          <cell r="B46" t="str">
            <v>CRUMMOCK</v>
          </cell>
          <cell r="C46">
            <v>28106.127442845016</v>
          </cell>
          <cell r="D46">
            <v>62952.470320625616</v>
          </cell>
          <cell r="E46">
            <v>28217.997525965755</v>
          </cell>
          <cell r="F46">
            <v>62996.733502839634</v>
          </cell>
          <cell r="G46">
            <v>28443.257096179448</v>
          </cell>
          <cell r="H46">
            <v>63118.76106290485</v>
          </cell>
          <cell r="I46">
            <v>29228.376570884669</v>
          </cell>
          <cell r="J46">
            <v>63282.694791193666</v>
          </cell>
          <cell r="K46">
            <v>29706.367431152932</v>
          </cell>
          <cell r="L46">
            <v>62795.777830869883</v>
          </cell>
          <cell r="Z46">
            <v>28</v>
          </cell>
          <cell r="AA46" t="str">
            <v>CRUMMOCK</v>
          </cell>
          <cell r="AB46">
            <v>45992</v>
          </cell>
          <cell r="AC46">
            <v>62952.470320625616</v>
          </cell>
          <cell r="AD46">
            <v>16960.470320625616</v>
          </cell>
          <cell r="AE46">
            <v>0.36877001045020041</v>
          </cell>
        </row>
        <row r="47">
          <cell r="A47">
            <v>31</v>
          </cell>
          <cell r="B47" t="str">
            <v>ENNERDALE NORTH</v>
          </cell>
          <cell r="C47">
            <v>19942.142597012091</v>
          </cell>
          <cell r="D47">
            <v>44883.16699043697</v>
          </cell>
          <cell r="E47">
            <v>19986.934284319785</v>
          </cell>
          <cell r="F47">
            <v>44803.346380721196</v>
          </cell>
          <cell r="G47">
            <v>20055.776546167828</v>
          </cell>
          <cell r="H47">
            <v>44680.36736616445</v>
          </cell>
          <cell r="I47">
            <v>20240.002003762656</v>
          </cell>
          <cell r="J47">
            <v>43919.57053650538</v>
          </cell>
          <cell r="K47">
            <v>20134.772023177557</v>
          </cell>
          <cell r="L47">
            <v>42683.120749765643</v>
          </cell>
          <cell r="Z47">
            <v>31</v>
          </cell>
          <cell r="AA47" t="str">
            <v>ENNERDALE NORTH</v>
          </cell>
          <cell r="AB47">
            <v>62015</v>
          </cell>
          <cell r="AC47">
            <v>44883.16699043697</v>
          </cell>
          <cell r="AD47">
            <v>-17131.83300956303</v>
          </cell>
          <cell r="AE47">
            <v>-0.27625305183525001</v>
          </cell>
        </row>
        <row r="48">
          <cell r="A48">
            <v>32</v>
          </cell>
          <cell r="B48" t="str">
            <v>ENNERDALE SOUTH</v>
          </cell>
          <cell r="C48">
            <v>9533.8063724237963</v>
          </cell>
          <cell r="D48">
            <v>20983.113317942818</v>
          </cell>
          <cell r="E48">
            <v>9549.936957793856</v>
          </cell>
          <cell r="F48">
            <v>20922.084123547604</v>
          </cell>
          <cell r="G48">
            <v>9558.4952662123742</v>
          </cell>
          <cell r="H48">
            <v>20812.157047940484</v>
          </cell>
          <cell r="I48">
            <v>9569.7182048216273</v>
          </cell>
          <cell r="J48">
            <v>20220.354763756968</v>
          </cell>
          <cell r="K48">
            <v>9396.0990022714413</v>
          </cell>
          <cell r="L48">
            <v>19273.287863004785</v>
          </cell>
          <cell r="Z48">
            <v>32</v>
          </cell>
          <cell r="AA48" t="str">
            <v>ENNERDALE SOUTH</v>
          </cell>
          <cell r="AB48">
            <v>21514</v>
          </cell>
          <cell r="AC48">
            <v>20983.113317942818</v>
          </cell>
          <cell r="AD48">
            <v>-530.88668205718204</v>
          </cell>
          <cell r="AE48">
            <v>-2.4676335505121411E-2</v>
          </cell>
        </row>
        <row r="49">
          <cell r="A49">
            <v>33</v>
          </cell>
          <cell r="B49" t="str">
            <v>BUTTERMERE</v>
          </cell>
          <cell r="C49">
            <v>17.149863022490063</v>
          </cell>
          <cell r="D49">
            <v>36.877870843879556</v>
          </cell>
          <cell r="E49">
            <v>17.115653007897919</v>
          </cell>
          <cell r="F49">
            <v>36.582048947639002</v>
          </cell>
          <cell r="G49">
            <v>17.043018994902567</v>
          </cell>
          <cell r="H49">
            <v>36.238482484513902</v>
          </cell>
          <cell r="I49">
            <v>16.232312961457737</v>
          </cell>
          <cell r="J49">
            <v>33.686549250857212</v>
          </cell>
          <cell r="K49">
            <v>14.831798607543695</v>
          </cell>
          <cell r="L49">
            <v>29.818722842333734</v>
          </cell>
          <cell r="Z49">
            <v>33</v>
          </cell>
          <cell r="AA49" t="str">
            <v>BUTTERMERE</v>
          </cell>
          <cell r="AB49">
            <v>32</v>
          </cell>
          <cell r="AC49">
            <v>36.877870843879556</v>
          </cell>
          <cell r="AD49">
            <v>4.8778708438795562</v>
          </cell>
          <cell r="AE49">
            <v>0.15243346387123613</v>
          </cell>
        </row>
        <row r="50">
          <cell r="A50">
            <v>34</v>
          </cell>
          <cell r="B50" t="str">
            <v>BRIDGEND</v>
          </cell>
          <cell r="C50">
            <v>2902.6666690273728</v>
          </cell>
          <cell r="D50">
            <v>6490.7290688572875</v>
          </cell>
          <cell r="E50">
            <v>2894.9173753707546</v>
          </cell>
          <cell r="F50">
            <v>6441.3402702047824</v>
          </cell>
          <cell r="G50">
            <v>2871.3334893258616</v>
          </cell>
          <cell r="H50">
            <v>6342.6253598286521</v>
          </cell>
          <cell r="I50">
            <v>2760.2056365698172</v>
          </cell>
          <cell r="J50">
            <v>5861.4023434893088</v>
          </cell>
          <cell r="K50">
            <v>2540.0033875552581</v>
          </cell>
          <cell r="L50">
            <v>5215.1214511675635</v>
          </cell>
          <cell r="Z50">
            <v>34</v>
          </cell>
          <cell r="AA50" t="str">
            <v>BRIDGE END</v>
          </cell>
          <cell r="AB50">
            <v>6750</v>
          </cell>
          <cell r="AC50">
            <v>6490.7290688572875</v>
          </cell>
          <cell r="AD50">
            <v>-259.27093114271247</v>
          </cell>
          <cell r="AE50">
            <v>-3.8410508317438884E-2</v>
          </cell>
        </row>
        <row r="51">
          <cell r="A51">
            <v>38</v>
          </cell>
          <cell r="B51" t="str">
            <v>PADDY END</v>
          </cell>
          <cell r="C51">
            <v>1812.2821915851964</v>
          </cell>
          <cell r="D51">
            <v>3783.2750362357797</v>
          </cell>
          <cell r="E51">
            <v>1810.6551583385801</v>
          </cell>
          <cell r="F51">
            <v>3771.7488517030993</v>
          </cell>
          <cell r="G51">
            <v>1812.7845583040069</v>
          </cell>
          <cell r="H51">
            <v>3757.0949044047038</v>
          </cell>
          <cell r="I51">
            <v>1823.1119406985756</v>
          </cell>
          <cell r="J51">
            <v>3698.7711381724885</v>
          </cell>
          <cell r="K51">
            <v>1788.3398197408042</v>
          </cell>
          <cell r="L51">
            <v>3634.2144326277867</v>
          </cell>
          <cell r="Z51">
            <v>38</v>
          </cell>
          <cell r="AA51" t="str">
            <v>PADDY END</v>
          </cell>
          <cell r="AB51">
            <v>4567</v>
          </cell>
          <cell r="AC51">
            <v>3783.2750362357797</v>
          </cell>
          <cell r="AD51">
            <v>-783.72496376422032</v>
          </cell>
          <cell r="AE51">
            <v>-0.17160607921266047</v>
          </cell>
        </row>
        <row r="52">
          <cell r="A52">
            <v>40</v>
          </cell>
          <cell r="B52" t="str">
            <v>ULPHA</v>
          </cell>
          <cell r="C52">
            <v>6909.0399447835371</v>
          </cell>
          <cell r="D52">
            <v>15569.450091561801</v>
          </cell>
          <cell r="E52">
            <v>6917.1145173718833</v>
          </cell>
          <cell r="F52">
            <v>15527.001101675043</v>
          </cell>
          <cell r="G52">
            <v>6926.6500883364815</v>
          </cell>
          <cell r="H52">
            <v>15453.021728546564</v>
          </cell>
          <cell r="I52">
            <v>6909.6564427022358</v>
          </cell>
          <cell r="J52">
            <v>15013.154350664267</v>
          </cell>
          <cell r="K52">
            <v>6764.3013328646093</v>
          </cell>
          <cell r="L52">
            <v>14402.530127643573</v>
          </cell>
          <cell r="Z52">
            <v>40</v>
          </cell>
          <cell r="AA52" t="str">
            <v>ULPHA</v>
          </cell>
          <cell r="AB52">
            <v>15875</v>
          </cell>
          <cell r="AC52">
            <v>15569.450091561801</v>
          </cell>
          <cell r="AD52">
            <v>-305.54990843819905</v>
          </cell>
          <cell r="AE52">
            <v>-1.9247238326815689E-2</v>
          </cell>
        </row>
        <row r="53">
          <cell r="A53">
            <v>43</v>
          </cell>
          <cell r="B53" t="str">
            <v>HIGH NEWTON</v>
          </cell>
          <cell r="C53">
            <v>4937.7724273789263</v>
          </cell>
          <cell r="D53">
            <v>9857.0063335212581</v>
          </cell>
          <cell r="E53">
            <v>4964.4519698685581</v>
          </cell>
          <cell r="F53">
            <v>9879.2607911218511</v>
          </cell>
          <cell r="G53">
            <v>5020.9821629392882</v>
          </cell>
          <cell r="H53">
            <v>9930.2840810830348</v>
          </cell>
          <cell r="I53">
            <v>5313.7024121111608</v>
          </cell>
          <cell r="J53">
            <v>10237.572254680301</v>
          </cell>
          <cell r="K53">
            <v>5497.5434586627289</v>
          </cell>
          <cell r="L53">
            <v>10336.429582008337</v>
          </cell>
          <cell r="Z53">
            <v>43</v>
          </cell>
          <cell r="AA53" t="str">
            <v>HIGH NEWTON</v>
          </cell>
          <cell r="AB53">
            <v>9016</v>
          </cell>
          <cell r="AC53">
            <v>9857.0063335212581</v>
          </cell>
          <cell r="AD53">
            <v>841.00633352125806</v>
          </cell>
          <cell r="AE53">
            <v>9.3279318269882214E-2</v>
          </cell>
        </row>
        <row r="54">
          <cell r="A54">
            <v>44</v>
          </cell>
          <cell r="B54" t="str">
            <v>BARROW TOWN MIXED</v>
          </cell>
          <cell r="C54">
            <v>14746.874107505124</v>
          </cell>
          <cell r="D54">
            <v>32920.39059661825</v>
          </cell>
          <cell r="E54">
            <v>14721.739133049225</v>
          </cell>
          <cell r="F54">
            <v>32771.356108207234</v>
          </cell>
          <cell r="G54">
            <v>14672.849480821598</v>
          </cell>
          <cell r="H54">
            <v>32480.645489250237</v>
          </cell>
          <cell r="I54">
            <v>14222.216664700862</v>
          </cell>
          <cell r="J54">
            <v>30994.463093721963</v>
          </cell>
          <cell r="K54">
            <v>13570.641334536333</v>
          </cell>
          <cell r="L54">
            <v>29364.174791871559</v>
          </cell>
          <cell r="Z54">
            <v>44</v>
          </cell>
          <cell r="AA54" t="str">
            <v>BARROW TOWN MIXED</v>
          </cell>
          <cell r="AB54">
            <v>34203</v>
          </cell>
          <cell r="AC54">
            <v>32920.39059661825</v>
          </cell>
          <cell r="AD54">
            <v>-1282.6094033817499</v>
          </cell>
          <cell r="AE54">
            <v>-3.7499909463548517E-2</v>
          </cell>
        </row>
        <row r="55">
          <cell r="A55">
            <v>45</v>
          </cell>
          <cell r="B55" t="str">
            <v>POAKA BECK</v>
          </cell>
          <cell r="C55">
            <v>9601.6576040530072</v>
          </cell>
          <cell r="D55">
            <v>20838.486545254382</v>
          </cell>
          <cell r="E55">
            <v>9617.8950921628184</v>
          </cell>
          <cell r="F55">
            <v>20805.247091467489</v>
          </cell>
          <cell r="G55">
            <v>9658.2141200408169</v>
          </cell>
          <cell r="H55">
            <v>20755.004690885318</v>
          </cell>
          <cell r="I55">
            <v>9776.0891907815349</v>
          </cell>
          <cell r="J55">
            <v>20508.685708422221</v>
          </cell>
          <cell r="K55">
            <v>9770.7943535566446</v>
          </cell>
          <cell r="L55">
            <v>20063.798013459989</v>
          </cell>
          <cell r="Z55">
            <v>45</v>
          </cell>
          <cell r="AA55" t="str">
            <v>POAKA BECK</v>
          </cell>
          <cell r="AB55">
            <v>21045</v>
          </cell>
          <cell r="AC55">
            <v>20838.486545254382</v>
          </cell>
          <cell r="AD55">
            <v>-206.51345474561822</v>
          </cell>
          <cell r="AE55">
            <v>-9.8129462934482409E-3</v>
          </cell>
        </row>
        <row r="56">
          <cell r="A56">
            <v>46</v>
          </cell>
          <cell r="B56" t="str">
            <v>HIGHFIELD</v>
          </cell>
          <cell r="C56">
            <v>11783.854766499166</v>
          </cell>
          <cell r="D56">
            <v>24634.450266839125</v>
          </cell>
          <cell r="E56">
            <v>11776.885216678793</v>
          </cell>
          <cell r="F56">
            <v>24555.360864834194</v>
          </cell>
          <cell r="G56">
            <v>11758.589019786636</v>
          </cell>
          <cell r="H56">
            <v>24412.465842979123</v>
          </cell>
          <cell r="I56">
            <v>11642.666614046546</v>
          </cell>
          <cell r="J56">
            <v>23822.94467523447</v>
          </cell>
          <cell r="K56">
            <v>11262.002384806839</v>
          </cell>
          <cell r="L56">
            <v>22790.549621112008</v>
          </cell>
          <cell r="Z56">
            <v>46</v>
          </cell>
          <cell r="AA56" t="str">
            <v>HIGHFIELD</v>
          </cell>
          <cell r="AB56">
            <v>25220</v>
          </cell>
          <cell r="AC56">
            <v>24634.450266839125</v>
          </cell>
          <cell r="AD56">
            <v>-585.54973316087489</v>
          </cell>
          <cell r="AE56">
            <v>-2.3217673797021211E-2</v>
          </cell>
        </row>
        <row r="57">
          <cell r="A57">
            <v>53</v>
          </cell>
          <cell r="B57" t="str">
            <v>HAWESWATER</v>
          </cell>
          <cell r="C57">
            <v>24884.289648531627</v>
          </cell>
          <cell r="D57">
            <v>54617.382408446247</v>
          </cell>
          <cell r="E57">
            <v>24982.925140288695</v>
          </cell>
          <cell r="F57">
            <v>54646.560818544698</v>
          </cell>
          <cell r="G57">
            <v>25199.310359788593</v>
          </cell>
          <cell r="H57">
            <v>54747.54499895261</v>
          </cell>
          <cell r="I57">
            <v>26141.486968865833</v>
          </cell>
          <cell r="J57">
            <v>55204.708542927619</v>
          </cell>
          <cell r="K57">
            <v>26689.993738367146</v>
          </cell>
          <cell r="L57">
            <v>54898.229967327432</v>
          </cell>
          <cell r="Z57">
            <v>53</v>
          </cell>
          <cell r="AA57" t="str">
            <v>HAWESWATER</v>
          </cell>
          <cell r="AB57">
            <v>54394</v>
          </cell>
          <cell r="AC57">
            <v>54617.382408446247</v>
          </cell>
          <cell r="AD57">
            <v>223.3824084462467</v>
          </cell>
          <cell r="AE57">
            <v>4.1067472229703037E-3</v>
          </cell>
        </row>
        <row r="58">
          <cell r="A58">
            <v>57</v>
          </cell>
          <cell r="B58" t="str">
            <v>JACKSONS PASTURE</v>
          </cell>
          <cell r="C58">
            <v>7782.8502679313578</v>
          </cell>
          <cell r="D58">
            <v>16042.119998776314</v>
          </cell>
          <cell r="E58">
            <v>7834.1508096509015</v>
          </cell>
          <cell r="F58">
            <v>16137.620285371482</v>
          </cell>
          <cell r="G58">
            <v>7946.8421352722735</v>
          </cell>
          <cell r="H58">
            <v>16309.377294204616</v>
          </cell>
          <cell r="I58">
            <v>8518.9443635574171</v>
          </cell>
          <cell r="J58">
            <v>17136.761834666482</v>
          </cell>
          <cell r="K58">
            <v>9066.3611267612741</v>
          </cell>
          <cell r="L58">
            <v>17694.563894716332</v>
          </cell>
          <cell r="Z58">
            <v>57</v>
          </cell>
          <cell r="AA58" t="str">
            <v>JACKSONS PASTURE</v>
          </cell>
          <cell r="AB58">
            <v>15845</v>
          </cell>
          <cell r="AC58">
            <v>16042.119998776314</v>
          </cell>
          <cell r="AD58">
            <v>197.11999877631388</v>
          </cell>
          <cell r="AE58">
            <v>1.2440517436182637E-2</v>
          </cell>
        </row>
        <row r="59">
          <cell r="A59">
            <v>59</v>
          </cell>
          <cell r="B59" t="str">
            <v>MORECAMBE/HEYSHAM</v>
          </cell>
          <cell r="C59">
            <v>24668.015231692432</v>
          </cell>
          <cell r="D59">
            <v>55524.258477046351</v>
          </cell>
          <cell r="E59">
            <v>24830.03485968323</v>
          </cell>
          <cell r="F59">
            <v>55815.967095747052</v>
          </cell>
          <cell r="G59">
            <v>25153.035109956418</v>
          </cell>
          <cell r="H59">
            <v>56292.424451141633</v>
          </cell>
          <cell r="I59">
            <v>26687.961649466626</v>
          </cell>
          <cell r="J59">
            <v>58598.660894654698</v>
          </cell>
          <cell r="K59">
            <v>28399.501814616498</v>
          </cell>
          <cell r="L59">
            <v>60715.869317334633</v>
          </cell>
          <cell r="Z59">
            <v>59</v>
          </cell>
          <cell r="AA59" t="str">
            <v>MORECAMBE / HEYSHAM</v>
          </cell>
          <cell r="AB59">
            <v>54049</v>
          </cell>
          <cell r="AC59">
            <v>55524.258477046351</v>
          </cell>
          <cell r="AD59">
            <v>1475.2584770463509</v>
          </cell>
          <cell r="AE59">
            <v>2.7294833892326426E-2</v>
          </cell>
        </row>
        <row r="60">
          <cell r="A60">
            <v>60</v>
          </cell>
          <cell r="B60" t="str">
            <v>LANCASTER/GALGATE</v>
          </cell>
          <cell r="C60">
            <v>20934.699156691673</v>
          </cell>
          <cell r="D60">
            <v>51085.006819432034</v>
          </cell>
          <cell r="E60">
            <v>21057.343934921766</v>
          </cell>
          <cell r="F60">
            <v>51281.077766429604</v>
          </cell>
          <cell r="G60">
            <v>21290.096637732502</v>
          </cell>
          <cell r="H60">
            <v>51521.733835208543</v>
          </cell>
          <cell r="I60">
            <v>22435.161047396425</v>
          </cell>
          <cell r="J60">
            <v>53511.625567848263</v>
          </cell>
          <cell r="K60">
            <v>23722.49929650579</v>
          </cell>
          <cell r="L60">
            <v>55130.585403581943</v>
          </cell>
          <cell r="Z60">
            <v>60</v>
          </cell>
          <cell r="AA60" t="str">
            <v>LANCASTER / GALGATE</v>
          </cell>
          <cell r="AB60">
            <v>52209</v>
          </cell>
          <cell r="AC60">
            <v>51085.006819432034</v>
          </cell>
          <cell r="AD60">
            <v>-1123.9931805679662</v>
          </cell>
          <cell r="AE60">
            <v>-2.1528724560285893E-2</v>
          </cell>
        </row>
        <row r="61">
          <cell r="A61">
            <v>61</v>
          </cell>
          <cell r="B61" t="str">
            <v>LANGTHWAITE</v>
          </cell>
          <cell r="C61">
            <v>6783.0580258072414</v>
          </cell>
          <cell r="D61">
            <v>19316.017560936049</v>
          </cell>
          <cell r="E61">
            <v>6815.3344442134448</v>
          </cell>
          <cell r="F61">
            <v>19351.035627579433</v>
          </cell>
          <cell r="G61">
            <v>6875.3492019872583</v>
          </cell>
          <cell r="H61">
            <v>19350.591583431396</v>
          </cell>
          <cell r="I61">
            <v>7196.5381110309581</v>
          </cell>
          <cell r="J61">
            <v>20127.886260166299</v>
          </cell>
          <cell r="K61">
            <v>7522.5913793384452</v>
          </cell>
          <cell r="L61">
            <v>20572.480364886938</v>
          </cell>
          <cell r="Z61">
            <v>61</v>
          </cell>
          <cell r="AA61" t="str">
            <v>LANGTHWAITE</v>
          </cell>
          <cell r="AB61">
            <v>15603</v>
          </cell>
          <cell r="AC61">
            <v>19316.017560936049</v>
          </cell>
          <cell r="AD61">
            <v>3713.0175609360485</v>
          </cell>
          <cell r="AE61">
            <v>0.23796818310171433</v>
          </cell>
        </row>
        <row r="62">
          <cell r="A62">
            <v>65</v>
          </cell>
          <cell r="B62" t="str">
            <v>BARNACRE</v>
          </cell>
          <cell r="C62">
            <v>24490.235554302239</v>
          </cell>
          <cell r="D62">
            <v>53196.487915150996</v>
          </cell>
          <cell r="E62">
            <v>24622.826630970249</v>
          </cell>
          <cell r="F62">
            <v>53380.048089530937</v>
          </cell>
          <cell r="G62">
            <v>24926.389880969997</v>
          </cell>
          <cell r="H62">
            <v>53785.341799014714</v>
          </cell>
          <cell r="I62">
            <v>26338.372313871936</v>
          </cell>
          <cell r="J62">
            <v>55647.732072608342</v>
          </cell>
          <cell r="K62">
            <v>27745.878189512146</v>
          </cell>
          <cell r="L62">
            <v>57195.145746692673</v>
          </cell>
          <cell r="Z62">
            <v>65</v>
          </cell>
          <cell r="AA62" t="str">
            <v>BARNACRE</v>
          </cell>
          <cell r="AB62">
            <v>52326</v>
          </cell>
          <cell r="AC62">
            <v>53196.487915150996</v>
          </cell>
          <cell r="AD62">
            <v>870.48791515099583</v>
          </cell>
          <cell r="AE62">
            <v>1.6635858180464699E-2</v>
          </cell>
        </row>
        <row r="63">
          <cell r="A63">
            <v>66</v>
          </cell>
          <cell r="B63" t="str">
            <v>FLEETWOOD</v>
          </cell>
          <cell r="C63">
            <v>13286.720783326282</v>
          </cell>
          <cell r="D63">
            <v>31211.106094667786</v>
          </cell>
          <cell r="E63">
            <v>13358.701169794569</v>
          </cell>
          <cell r="F63">
            <v>31300.115224435682</v>
          </cell>
          <cell r="G63">
            <v>13506.930344388718</v>
          </cell>
          <cell r="H63">
            <v>31474.141943649996</v>
          </cell>
          <cell r="I63">
            <v>14129.502077828525</v>
          </cell>
          <cell r="J63">
            <v>32222.343153242171</v>
          </cell>
          <cell r="K63">
            <v>14847.416781437636</v>
          </cell>
          <cell r="L63">
            <v>33036.858408418768</v>
          </cell>
          <cell r="Z63">
            <v>66</v>
          </cell>
          <cell r="AA63" t="str">
            <v>FLEETWOOD</v>
          </cell>
          <cell r="AB63">
            <v>31139</v>
          </cell>
          <cell r="AC63">
            <v>31211.106094667786</v>
          </cell>
          <cell r="AD63">
            <v>72.106094667786238</v>
          </cell>
          <cell r="AE63">
            <v>2.3156201120070087E-3</v>
          </cell>
        </row>
        <row r="64">
          <cell r="A64">
            <v>67</v>
          </cell>
          <cell r="B64" t="str">
            <v>CLEVELEYS/THORNTON</v>
          </cell>
          <cell r="C64">
            <v>19648.788399666799</v>
          </cell>
          <cell r="D64">
            <v>41984.65672484292</v>
          </cell>
          <cell r="E64">
            <v>19728.388298149897</v>
          </cell>
          <cell r="F64">
            <v>42074.451499044102</v>
          </cell>
          <cell r="G64">
            <v>19911.577248875154</v>
          </cell>
          <cell r="H64">
            <v>42259.817052619539</v>
          </cell>
          <cell r="I64">
            <v>20876.840752843058</v>
          </cell>
          <cell r="J64">
            <v>43258.646406971209</v>
          </cell>
          <cell r="K64">
            <v>21995.158691131015</v>
          </cell>
          <cell r="L64">
            <v>44359.728985976639</v>
          </cell>
          <cell r="Z64">
            <v>67</v>
          </cell>
          <cell r="AA64" t="str">
            <v>CLEVELEYS / THORNTON</v>
          </cell>
          <cell r="AB64">
            <v>42368</v>
          </cell>
          <cell r="AC64">
            <v>41984.65672484292</v>
          </cell>
          <cell r="AD64">
            <v>-383.34327515707992</v>
          </cell>
          <cell r="AE64">
            <v>-9.0479436168117433E-3</v>
          </cell>
        </row>
        <row r="65">
          <cell r="A65">
            <v>68</v>
          </cell>
          <cell r="B65" t="str">
            <v>WARBRECK TOWER</v>
          </cell>
          <cell r="C65">
            <v>22240.926981381268</v>
          </cell>
          <cell r="D65">
            <v>48457.966080148006</v>
          </cell>
          <cell r="E65">
            <v>22255.716020758573</v>
          </cell>
          <cell r="F65">
            <v>48393.855649707446</v>
          </cell>
          <cell r="G65">
            <v>22326.852833514185</v>
          </cell>
          <cell r="H65">
            <v>48317.183601920849</v>
          </cell>
          <cell r="I65">
            <v>22776.434655576068</v>
          </cell>
          <cell r="J65">
            <v>48279.187100305993</v>
          </cell>
          <cell r="K65">
            <v>23644.067815395578</v>
          </cell>
          <cell r="L65">
            <v>49137.382035055387</v>
          </cell>
          <cell r="Z65">
            <v>68</v>
          </cell>
          <cell r="AA65" t="str">
            <v>WARBRECK TOWER</v>
          </cell>
          <cell r="AB65">
            <v>49368</v>
          </cell>
          <cell r="AC65">
            <v>48457.966080148006</v>
          </cell>
          <cell r="AD65">
            <v>-910.03391985199414</v>
          </cell>
          <cell r="AE65">
            <v>-1.8433680113676756E-2</v>
          </cell>
        </row>
        <row r="66">
          <cell r="A66">
            <v>69</v>
          </cell>
          <cell r="B66" t="str">
            <v>STOCKS DIRECT</v>
          </cell>
          <cell r="C66">
            <v>31554.181737210256</v>
          </cell>
          <cell r="D66">
            <v>69479.270098691137</v>
          </cell>
          <cell r="E66">
            <v>31661.357450281048</v>
          </cell>
          <cell r="F66">
            <v>69551.7346383002</v>
          </cell>
          <cell r="G66">
            <v>31890.745109776311</v>
          </cell>
          <cell r="H66">
            <v>69711.498212195802</v>
          </cell>
          <cell r="I66">
            <v>32984.521529137855</v>
          </cell>
          <cell r="J66">
            <v>70443.784008064351</v>
          </cell>
          <cell r="K66">
            <v>34276.22609429578</v>
          </cell>
          <cell r="L66">
            <v>71584.078944474502</v>
          </cell>
          <cell r="Z66">
            <v>69</v>
          </cell>
          <cell r="AA66" t="str">
            <v>STOCKS DIRECT</v>
          </cell>
          <cell r="AB66">
            <v>68993</v>
          </cell>
          <cell r="AC66">
            <v>69479.270098691137</v>
          </cell>
          <cell r="AD66">
            <v>486.27009869113681</v>
          </cell>
          <cell r="AE66">
            <v>7.0481077600790922E-3</v>
          </cell>
        </row>
        <row r="67">
          <cell r="A67">
            <v>70</v>
          </cell>
          <cell r="B67" t="str">
            <v>BLACKPOOL SOUTH</v>
          </cell>
          <cell r="C67">
            <v>21786.845481853772</v>
          </cell>
          <cell r="D67">
            <v>47989.754102460036</v>
          </cell>
          <cell r="E67">
            <v>21813.041479992258</v>
          </cell>
          <cell r="F67">
            <v>47953.382126877579</v>
          </cell>
          <cell r="G67">
            <v>21880.277065917573</v>
          </cell>
          <cell r="H67">
            <v>47887.856585128276</v>
          </cell>
          <cell r="I67">
            <v>22317.497857422171</v>
          </cell>
          <cell r="J67">
            <v>47879.794260079987</v>
          </cell>
          <cell r="K67">
            <v>23113.255122456485</v>
          </cell>
          <cell r="L67">
            <v>48607.2295016606</v>
          </cell>
          <cell r="Z67">
            <v>70</v>
          </cell>
          <cell r="AA67" t="str">
            <v>BLACKPOOL SOUTH</v>
          </cell>
          <cell r="AB67">
            <v>49166</v>
          </cell>
          <cell r="AC67">
            <v>47989.754102460036</v>
          </cell>
          <cell r="AD67">
            <v>-1176.2458975399641</v>
          </cell>
          <cell r="AE67">
            <v>-2.3923969766504578E-2</v>
          </cell>
        </row>
        <row r="68">
          <cell r="A68">
            <v>71</v>
          </cell>
          <cell r="B68" t="str">
            <v>LYTHAM ST ANNES</v>
          </cell>
          <cell r="C68">
            <v>21856.512884147371</v>
          </cell>
          <cell r="D68">
            <v>45080.910938114794</v>
          </cell>
          <cell r="E68">
            <v>22033.101287735924</v>
          </cell>
          <cell r="F68">
            <v>45309.543651576729</v>
          </cell>
          <cell r="G68">
            <v>22385.667778686635</v>
          </cell>
          <cell r="H68">
            <v>45795.683505839217</v>
          </cell>
          <cell r="I68">
            <v>24129.547662713856</v>
          </cell>
          <cell r="J68">
            <v>48111.943294037374</v>
          </cell>
          <cell r="K68">
            <v>26024.831829980914</v>
          </cell>
          <cell r="L68">
            <v>50441.499545682032</v>
          </cell>
          <cell r="Z68">
            <v>71</v>
          </cell>
          <cell r="AA68" t="str">
            <v>LYTHAM ST ANNES</v>
          </cell>
          <cell r="AB68">
            <v>44110</v>
          </cell>
          <cell r="AC68">
            <v>45080.910938114794</v>
          </cell>
          <cell r="AD68">
            <v>970.91093811479368</v>
          </cell>
          <cell r="AE68">
            <v>2.2011129859777684E-2</v>
          </cell>
        </row>
        <row r="69">
          <cell r="A69">
            <v>74</v>
          </cell>
          <cell r="B69" t="str">
            <v>DILWORTH</v>
          </cell>
          <cell r="C69">
            <v>5491.7827786048374</v>
          </cell>
          <cell r="D69">
            <v>12662.682754190362</v>
          </cell>
          <cell r="E69">
            <v>5530.708446591133</v>
          </cell>
          <cell r="F69">
            <v>12702.688959368434</v>
          </cell>
          <cell r="G69">
            <v>5602.4117526714062</v>
          </cell>
          <cell r="H69">
            <v>12779.816416179614</v>
          </cell>
          <cell r="I69">
            <v>5839.4101761432212</v>
          </cell>
          <cell r="J69">
            <v>13072.953228454871</v>
          </cell>
          <cell r="K69">
            <v>6076.6433327786199</v>
          </cell>
          <cell r="L69">
            <v>13354.276231857966</v>
          </cell>
          <cell r="Z69">
            <v>74</v>
          </cell>
          <cell r="AA69" t="str">
            <v>DILWORTH</v>
          </cell>
          <cell r="AB69">
            <v>12477</v>
          </cell>
          <cell r="AC69">
            <v>12662.682754190362</v>
          </cell>
          <cell r="AD69">
            <v>185.68275419036217</v>
          </cell>
          <cell r="AE69">
            <v>1.48820032211559E-2</v>
          </cell>
        </row>
        <row r="70">
          <cell r="A70">
            <v>75</v>
          </cell>
          <cell r="B70" t="str">
            <v>PRESTON  NORTH</v>
          </cell>
          <cell r="C70">
            <v>7071.2706059183511</v>
          </cell>
          <cell r="D70">
            <v>14503.50772000673</v>
          </cell>
          <cell r="E70">
            <v>7106.9296959273152</v>
          </cell>
          <cell r="F70">
            <v>14552.363023278933</v>
          </cell>
          <cell r="G70">
            <v>7179.3391031434057</v>
          </cell>
          <cell r="H70">
            <v>14636.956553864178</v>
          </cell>
          <cell r="I70">
            <v>7618.6522718792339</v>
          </cell>
          <cell r="J70">
            <v>15120.401941995646</v>
          </cell>
          <cell r="K70">
            <v>8077.7279923010665</v>
          </cell>
          <cell r="L70">
            <v>15591.423669887998</v>
          </cell>
          <cell r="Z70">
            <v>75</v>
          </cell>
          <cell r="AA70" t="str">
            <v>PRESTON NORTH</v>
          </cell>
          <cell r="AB70">
            <v>14731</v>
          </cell>
          <cell r="AC70">
            <v>14503.50772000673</v>
          </cell>
          <cell r="AD70">
            <v>-227.49227999327013</v>
          </cell>
          <cell r="AE70">
            <v>-1.5443098227769339E-2</v>
          </cell>
        </row>
        <row r="71">
          <cell r="A71">
            <v>76</v>
          </cell>
          <cell r="B71" t="str">
            <v>PRESTON SOUTH</v>
          </cell>
          <cell r="C71">
            <v>19739.916804233617</v>
          </cell>
          <cell r="D71">
            <v>44182.481386147898</v>
          </cell>
          <cell r="E71">
            <v>19842.845339453852</v>
          </cell>
          <cell r="F71">
            <v>44282.200268369699</v>
          </cell>
          <cell r="G71">
            <v>20036.889546119011</v>
          </cell>
          <cell r="H71">
            <v>44500.413061664716</v>
          </cell>
          <cell r="I71">
            <v>20916.065875671236</v>
          </cell>
          <cell r="J71">
            <v>45479.926511927399</v>
          </cell>
          <cell r="K71">
            <v>21729.794699949041</v>
          </cell>
          <cell r="L71">
            <v>46319.355168660128</v>
          </cell>
          <cell r="Z71">
            <v>76</v>
          </cell>
          <cell r="AA71" t="str">
            <v>PRESTON SOUTH</v>
          </cell>
          <cell r="AB71">
            <v>45128</v>
          </cell>
          <cell r="AC71">
            <v>44182.481386147898</v>
          </cell>
          <cell r="AD71">
            <v>-945.51861385210213</v>
          </cell>
          <cell r="AE71">
            <v>-2.0951928156623431E-2</v>
          </cell>
        </row>
        <row r="72">
          <cell r="A72">
            <v>77</v>
          </cell>
          <cell r="B72" t="str">
            <v>PRESTON CENTRAL</v>
          </cell>
          <cell r="C72">
            <v>14300.590808180934</v>
          </cell>
          <cell r="D72">
            <v>37598.63162106352</v>
          </cell>
          <cell r="E72">
            <v>14356.122035632352</v>
          </cell>
          <cell r="F72">
            <v>37639.172675110429</v>
          </cell>
          <cell r="G72">
            <v>14431.888996345413</v>
          </cell>
          <cell r="H72">
            <v>37643.289031764602</v>
          </cell>
          <cell r="I72">
            <v>14823.606465837223</v>
          </cell>
          <cell r="J72">
            <v>37926.972681774474</v>
          </cell>
          <cell r="K72">
            <v>15352.589801098309</v>
          </cell>
          <cell r="L72">
            <v>38464.850453910498</v>
          </cell>
          <cell r="Z72">
            <v>77</v>
          </cell>
          <cell r="AA72" t="str">
            <v>PRESTON CENTRAL</v>
          </cell>
          <cell r="AB72">
            <v>36341</v>
          </cell>
          <cell r="AC72">
            <v>37598.63162106352</v>
          </cell>
          <cell r="AD72">
            <v>1257.6316210635196</v>
          </cell>
          <cell r="AE72">
            <v>3.4606412070760838E-2</v>
          </cell>
        </row>
        <row r="73">
          <cell r="A73">
            <v>78</v>
          </cell>
          <cell r="B73" t="str">
            <v>PRESTON WEST</v>
          </cell>
          <cell r="C73">
            <v>17510.195449364495</v>
          </cell>
          <cell r="D73">
            <v>41748.248741978314</v>
          </cell>
          <cell r="E73">
            <v>17580.436799961553</v>
          </cell>
          <cell r="F73">
            <v>41818.350259135033</v>
          </cell>
          <cell r="G73">
            <v>17682.973225756181</v>
          </cell>
          <cell r="H73">
            <v>41834.57140990175</v>
          </cell>
          <cell r="I73">
            <v>18266.726803892212</v>
          </cell>
          <cell r="J73">
            <v>42285.484334768298</v>
          </cell>
          <cell r="K73">
            <v>19056.108441426451</v>
          </cell>
          <cell r="L73">
            <v>43197.064541777087</v>
          </cell>
          <cell r="Z73">
            <v>78</v>
          </cell>
          <cell r="AA73" t="str">
            <v>PRESTON WEST</v>
          </cell>
          <cell r="AB73">
            <v>42100</v>
          </cell>
          <cell r="AC73">
            <v>41748.248741978314</v>
          </cell>
          <cell r="AD73">
            <v>-351.75125802168623</v>
          </cell>
          <cell r="AE73">
            <v>-8.3551367701113124E-3</v>
          </cell>
        </row>
        <row r="74">
          <cell r="A74">
            <v>80</v>
          </cell>
          <cell r="B74" t="str">
            <v>BAMBER BRIDGE</v>
          </cell>
          <cell r="C74">
            <v>15007.926009325911</v>
          </cell>
          <cell r="D74">
            <v>34961.353768855814</v>
          </cell>
          <cell r="E74">
            <v>15093.521678943584</v>
          </cell>
          <cell r="F74">
            <v>35065.220445498016</v>
          </cell>
          <cell r="G74">
            <v>15253.053826036044</v>
          </cell>
          <cell r="H74">
            <v>35280.145765461617</v>
          </cell>
          <cell r="I74">
            <v>15837.149103335363</v>
          </cell>
          <cell r="J74">
            <v>36013.118040094254</v>
          </cell>
          <cell r="K74">
            <v>16421.179622381413</v>
          </cell>
          <cell r="L74">
            <v>36794.959628362376</v>
          </cell>
          <cell r="Z74">
            <v>80</v>
          </cell>
          <cell r="AA74" t="str">
            <v>BAMBER BRIDGE</v>
          </cell>
          <cell r="AB74">
            <v>35052</v>
          </cell>
          <cell r="AC74">
            <v>34961.353768855814</v>
          </cell>
          <cell r="AD74">
            <v>-90.646231144186459</v>
          </cell>
          <cell r="AE74">
            <v>-2.5860501866993742E-3</v>
          </cell>
        </row>
        <row r="75">
          <cell r="A75">
            <v>81</v>
          </cell>
          <cell r="B75" t="str">
            <v>LEYLAND</v>
          </cell>
          <cell r="C75">
            <v>18118.743205575705</v>
          </cell>
          <cell r="D75">
            <v>43935.264637289198</v>
          </cell>
          <cell r="E75">
            <v>18233.347379431449</v>
          </cell>
          <cell r="F75">
            <v>44077.905926701846</v>
          </cell>
          <cell r="G75">
            <v>18445.262179579982</v>
          </cell>
          <cell r="H75">
            <v>44356.446138711028</v>
          </cell>
          <cell r="I75">
            <v>19282.520734007612</v>
          </cell>
          <cell r="J75">
            <v>45408.067199700097</v>
          </cell>
          <cell r="K75">
            <v>20088.676382620026</v>
          </cell>
          <cell r="L75">
            <v>46485.48923627819</v>
          </cell>
          <cell r="Z75">
            <v>81</v>
          </cell>
          <cell r="AA75" t="str">
            <v>LEYLAND</v>
          </cell>
          <cell r="AB75">
            <v>43648</v>
          </cell>
          <cell r="AC75">
            <v>43935.264637289198</v>
          </cell>
          <cell r="AD75">
            <v>287.26463728919771</v>
          </cell>
          <cell r="AE75">
            <v>6.5813928997708422E-3</v>
          </cell>
        </row>
        <row r="76">
          <cell r="A76">
            <v>82</v>
          </cell>
          <cell r="B76" t="str">
            <v>CHORLEY</v>
          </cell>
          <cell r="C76">
            <v>22381.85204900126</v>
          </cell>
          <cell r="D76">
            <v>52950.288467348779</v>
          </cell>
          <cell r="E76">
            <v>22645.35013997255</v>
          </cell>
          <cell r="F76">
            <v>53454.043263418687</v>
          </cell>
          <cell r="G76">
            <v>23143.361701376445</v>
          </cell>
          <cell r="H76">
            <v>54436.615657147544</v>
          </cell>
          <cell r="I76">
            <v>25300.295405593766</v>
          </cell>
          <cell r="J76">
            <v>58350.472853696345</v>
          </cell>
          <cell r="K76">
            <v>27536.65680413046</v>
          </cell>
          <cell r="L76">
            <v>62031.998337497629</v>
          </cell>
          <cell r="Z76">
            <v>82</v>
          </cell>
          <cell r="AA76" t="str">
            <v>CHORLEY</v>
          </cell>
          <cell r="AB76">
            <v>50290</v>
          </cell>
          <cell r="AC76">
            <v>52950.288467348779</v>
          </cell>
          <cell r="AD76">
            <v>2660.2884673487788</v>
          </cell>
          <cell r="AE76">
            <v>5.2898955405622963E-2</v>
          </cell>
        </row>
        <row r="77">
          <cell r="A77">
            <v>83</v>
          </cell>
          <cell r="B77" t="str">
            <v>HEAPEY</v>
          </cell>
          <cell r="C77">
            <v>21664.254785608384</v>
          </cell>
          <cell r="D77">
            <v>49202.728111028176</v>
          </cell>
          <cell r="E77">
            <v>21919.924816887924</v>
          </cell>
          <cell r="F77">
            <v>49685.269730982924</v>
          </cell>
          <cell r="G77">
            <v>22412.216768769416</v>
          </cell>
          <cell r="H77">
            <v>50626.981177410082</v>
          </cell>
          <cell r="I77">
            <v>24595.002906299171</v>
          </cell>
          <cell r="J77">
            <v>54286.4976829511</v>
          </cell>
          <cell r="K77">
            <v>26745.650379336046</v>
          </cell>
          <cell r="L77">
            <v>57474.544759146316</v>
          </cell>
          <cell r="Z77">
            <v>83</v>
          </cell>
          <cell r="AA77" t="str">
            <v>HEAPEY</v>
          </cell>
          <cell r="AB77">
            <v>45493</v>
          </cell>
          <cell r="AC77">
            <v>49202.728111028176</v>
          </cell>
          <cell r="AD77">
            <v>3709.7281110281765</v>
          </cell>
          <cell r="AE77">
            <v>8.1545031346101082E-2</v>
          </cell>
        </row>
        <row r="78">
          <cell r="A78">
            <v>84</v>
          </cell>
          <cell r="B78" t="str">
            <v>DUNSOP</v>
          </cell>
          <cell r="C78">
            <v>734.9823226116481</v>
          </cell>
          <cell r="D78">
            <v>1962.8586754109542</v>
          </cell>
          <cell r="E78">
            <v>739.3453215187759</v>
          </cell>
          <cell r="F78">
            <v>1964.051112215858</v>
          </cell>
          <cell r="G78">
            <v>748.01285841222875</v>
          </cell>
          <cell r="H78">
            <v>1970.5418861277567</v>
          </cell>
          <cell r="I78">
            <v>771.83321004594575</v>
          </cell>
          <cell r="J78">
            <v>1993.2148671802622</v>
          </cell>
          <cell r="K78">
            <v>790.09569464645108</v>
          </cell>
          <cell r="L78">
            <v>1992.152578045848</v>
          </cell>
          <cell r="Z78">
            <v>84</v>
          </cell>
          <cell r="AA78" t="str">
            <v>DUNSOP</v>
          </cell>
          <cell r="AB78">
            <v>1710</v>
          </cell>
          <cell r="AC78">
            <v>1962.8586754109542</v>
          </cell>
          <cell r="AD78">
            <v>252.85867541095422</v>
          </cell>
          <cell r="AE78">
            <v>0.14787057041576271</v>
          </cell>
        </row>
        <row r="79">
          <cell r="A79">
            <v>86</v>
          </cell>
          <cell r="B79" t="str">
            <v>FISHMOOR BOOSTED</v>
          </cell>
          <cell r="C79">
            <v>5430.7549926846596</v>
          </cell>
          <cell r="D79">
            <v>14411.161204189424</v>
          </cell>
          <cell r="E79">
            <v>5438.4313507972229</v>
          </cell>
          <cell r="F79">
            <v>14392.004824736119</v>
          </cell>
          <cell r="G79">
            <v>5456.3744066762765</v>
          </cell>
          <cell r="H79">
            <v>14350.382637872643</v>
          </cell>
          <cell r="I79">
            <v>5502.5176426330809</v>
          </cell>
          <cell r="J79">
            <v>14066.240911377086</v>
          </cell>
          <cell r="K79">
            <v>5531.5008233069275</v>
          </cell>
          <cell r="L79">
            <v>13877.669903472399</v>
          </cell>
          <cell r="Z79">
            <v>85</v>
          </cell>
          <cell r="AA79" t="str">
            <v>TOSSIDE</v>
          </cell>
          <cell r="AB79">
            <v>74</v>
          </cell>
          <cell r="AC79" t="e">
            <v>#N/A</v>
          </cell>
          <cell r="AD79" t="e">
            <v>#N/A</v>
          </cell>
          <cell r="AE79" t="e">
            <v>#N/A</v>
          </cell>
        </row>
        <row r="80">
          <cell r="A80">
            <v>87</v>
          </cell>
          <cell r="B80" t="str">
            <v>SUNNYHURST/HODDLESDEN</v>
          </cell>
          <cell r="C80">
            <v>9008.8231317128848</v>
          </cell>
          <cell r="D80">
            <v>20821.805436348419</v>
          </cell>
          <cell r="E80">
            <v>9040.9490051849443</v>
          </cell>
          <cell r="F80">
            <v>20832.566944700651</v>
          </cell>
          <cell r="G80">
            <v>9106.7513278972892</v>
          </cell>
          <cell r="H80">
            <v>20850.590137430459</v>
          </cell>
          <cell r="I80">
            <v>9404.4963469262075</v>
          </cell>
          <cell r="J80">
            <v>20810.322880885655</v>
          </cell>
          <cell r="K80">
            <v>9570.6648090851031</v>
          </cell>
          <cell r="L80">
            <v>20681.975781436013</v>
          </cell>
          <cell r="Z80">
            <v>86</v>
          </cell>
          <cell r="AA80" t="str">
            <v>FISHMORE BOOSTED</v>
          </cell>
          <cell r="AB80">
            <v>14650</v>
          </cell>
          <cell r="AC80">
            <v>14411.161204189424</v>
          </cell>
          <cell r="AD80">
            <v>-238.8387958105759</v>
          </cell>
          <cell r="AE80">
            <v>-1.6302989475124634E-2</v>
          </cell>
        </row>
        <row r="81">
          <cell r="A81">
            <v>88</v>
          </cell>
          <cell r="B81" t="str">
            <v>LANESHAW</v>
          </cell>
          <cell r="C81">
            <v>5391.0927195703234</v>
          </cell>
          <cell r="D81">
            <v>12210.022447377361</v>
          </cell>
          <cell r="E81">
            <v>5412.2859589324507</v>
          </cell>
          <cell r="F81">
            <v>12228.042596088966</v>
          </cell>
          <cell r="G81">
            <v>5459.2638670978358</v>
          </cell>
          <cell r="H81">
            <v>12270.253619143961</v>
          </cell>
          <cell r="I81">
            <v>5681.7060103596223</v>
          </cell>
          <cell r="J81">
            <v>12433.978015201428</v>
          </cell>
          <cell r="K81">
            <v>5891.0497468000658</v>
          </cell>
          <cell r="L81">
            <v>12582.131570093647</v>
          </cell>
          <cell r="Z81">
            <v>87</v>
          </cell>
          <cell r="AA81" t="str">
            <v>SUNNYHURST / HODDLESDEN</v>
          </cell>
          <cell r="AB81">
            <v>21571</v>
          </cell>
          <cell r="AC81">
            <v>20821.805436348419</v>
          </cell>
          <cell r="AD81">
            <v>-749.19456365158112</v>
          </cell>
          <cell r="AE81">
            <v>-3.4731563842732426E-2</v>
          </cell>
        </row>
        <row r="82">
          <cell r="A82">
            <v>89</v>
          </cell>
          <cell r="B82" t="str">
            <v>BARROWFORD</v>
          </cell>
          <cell r="C82">
            <v>17404.542143958442</v>
          </cell>
          <cell r="D82">
            <v>41332.291561935672</v>
          </cell>
          <cell r="E82">
            <v>17485.185325539947</v>
          </cell>
          <cell r="F82">
            <v>41406.142657823613</v>
          </cell>
          <cell r="G82">
            <v>17639.802654026866</v>
          </cell>
          <cell r="H82">
            <v>41530.474941091335</v>
          </cell>
          <cell r="I82">
            <v>18227.909116285413</v>
          </cell>
          <cell r="J82">
            <v>41738.08235933305</v>
          </cell>
          <cell r="K82">
            <v>18763.762934247959</v>
          </cell>
          <cell r="L82">
            <v>41932.766533575392</v>
          </cell>
          <cell r="Z82">
            <v>88</v>
          </cell>
          <cell r="AA82" t="str">
            <v>LANESHAW</v>
          </cell>
          <cell r="AB82">
            <v>19768</v>
          </cell>
          <cell r="AC82">
            <v>12210.022447377361</v>
          </cell>
          <cell r="AD82">
            <v>-7557.9775526226385</v>
          </cell>
          <cell r="AE82">
            <v>-0.38233395146816262</v>
          </cell>
        </row>
        <row r="83">
          <cell r="A83">
            <v>92</v>
          </cell>
          <cell r="B83" t="str">
            <v>BLACKBURN SOUTH</v>
          </cell>
          <cell r="C83">
            <v>13946.326686755607</v>
          </cell>
          <cell r="D83">
            <v>35874.194446184811</v>
          </cell>
          <cell r="E83">
            <v>13973.502358387395</v>
          </cell>
          <cell r="F83">
            <v>35839.0609221384</v>
          </cell>
          <cell r="G83">
            <v>14038.002905005193</v>
          </cell>
          <cell r="H83">
            <v>35779.026999824229</v>
          </cell>
          <cell r="I83">
            <v>14366.038220036775</v>
          </cell>
          <cell r="J83">
            <v>35396.787502652951</v>
          </cell>
          <cell r="K83">
            <v>14664.849538106979</v>
          </cell>
          <cell r="L83">
            <v>35219.972311146237</v>
          </cell>
          <cell r="Z83">
            <v>89</v>
          </cell>
          <cell r="AA83" t="str">
            <v>BARROWFORD</v>
          </cell>
          <cell r="AB83">
            <v>34010</v>
          </cell>
          <cell r="AC83">
            <v>41332.291561935672</v>
          </cell>
          <cell r="AD83">
            <v>7322.2915619356718</v>
          </cell>
          <cell r="AE83">
            <v>0.21529819352942287</v>
          </cell>
        </row>
        <row r="84">
          <cell r="A84">
            <v>93</v>
          </cell>
          <cell r="B84" t="str">
            <v>FISHMOOR/EARNSDALE PUMPED</v>
          </cell>
          <cell r="C84">
            <v>10231.864398655624</v>
          </cell>
          <cell r="D84">
            <v>24536.514094800172</v>
          </cell>
          <cell r="E84">
            <v>10264.07788932736</v>
          </cell>
          <cell r="F84">
            <v>24536.815904809875</v>
          </cell>
          <cell r="G84">
            <v>10331.828887360572</v>
          </cell>
          <cell r="H84">
            <v>24535.772914963869</v>
          </cell>
          <cell r="I84">
            <v>10681.657328681575</v>
          </cell>
          <cell r="J84">
            <v>24454.999940491794</v>
          </cell>
          <cell r="K84">
            <v>10973.463640870375</v>
          </cell>
          <cell r="L84">
            <v>24412.34555379724</v>
          </cell>
          <cell r="Z84">
            <v>92</v>
          </cell>
          <cell r="AA84" t="str">
            <v>BLACKBURN SOUTH</v>
          </cell>
          <cell r="AB84">
            <v>36587</v>
          </cell>
          <cell r="AC84">
            <v>35874.194446184811</v>
          </cell>
          <cell r="AD84">
            <v>-712.80555381518934</v>
          </cell>
          <cell r="AE84">
            <v>-1.9482481586770965E-2</v>
          </cell>
        </row>
        <row r="85">
          <cell r="A85">
            <v>94</v>
          </cell>
          <cell r="B85" t="str">
            <v>BLACKBURN WEST</v>
          </cell>
          <cell r="C85">
            <v>9302.6248607155303</v>
          </cell>
          <cell r="D85">
            <v>24325.912723540619</v>
          </cell>
          <cell r="E85">
            <v>9333.0560886101848</v>
          </cell>
          <cell r="F85">
            <v>24323.07076053022</v>
          </cell>
          <cell r="G85">
            <v>9391.8550412376535</v>
          </cell>
          <cell r="H85">
            <v>24309.209019216494</v>
          </cell>
          <cell r="I85">
            <v>9700.9835496452706</v>
          </cell>
          <cell r="J85">
            <v>24242.177534769678</v>
          </cell>
          <cell r="K85">
            <v>9990.7993962469718</v>
          </cell>
          <cell r="L85">
            <v>24336.944786132441</v>
          </cell>
          <cell r="Z85">
            <v>93</v>
          </cell>
          <cell r="AA85" t="str">
            <v>FISHMORE / EARNSDALE PUMPED</v>
          </cell>
          <cell r="AB85">
            <v>24818</v>
          </cell>
          <cell r="AC85">
            <v>24536.514094800172</v>
          </cell>
          <cell r="AD85">
            <v>-281.48590519982827</v>
          </cell>
          <cell r="AE85">
            <v>-1.1342006011758735E-2</v>
          </cell>
        </row>
        <row r="86">
          <cell r="A86">
            <v>95</v>
          </cell>
          <cell r="B86" t="str">
            <v>BLACKBURN NORTH</v>
          </cell>
          <cell r="C86">
            <v>13080.951080578358</v>
          </cell>
          <cell r="D86">
            <v>33759.16634351691</v>
          </cell>
          <cell r="E86">
            <v>13127.133479186808</v>
          </cell>
          <cell r="F86">
            <v>33763.557730906432</v>
          </cell>
          <cell r="G86">
            <v>13220.938807668466</v>
          </cell>
          <cell r="H86">
            <v>33773.256508459999</v>
          </cell>
          <cell r="I86">
            <v>13613.897082265052</v>
          </cell>
          <cell r="J86">
            <v>33716.014718367027</v>
          </cell>
          <cell r="K86">
            <v>13964.395367451913</v>
          </cell>
          <cell r="L86">
            <v>33745.371410982938</v>
          </cell>
          <cell r="Z86">
            <v>94</v>
          </cell>
          <cell r="AA86" t="str">
            <v>BLACKBURN WEST</v>
          </cell>
          <cell r="AB86">
            <v>24234</v>
          </cell>
          <cell r="AC86">
            <v>24325.912723540619</v>
          </cell>
          <cell r="AD86">
            <v>91.912723540619481</v>
          </cell>
          <cell r="AE86">
            <v>3.7927178154914367E-3</v>
          </cell>
        </row>
        <row r="87">
          <cell r="A87">
            <v>96</v>
          </cell>
          <cell r="B87" t="str">
            <v>RIBBLE VALLEY</v>
          </cell>
          <cell r="C87">
            <v>2773.8267226733046</v>
          </cell>
          <cell r="D87">
            <v>6646.4537474584922</v>
          </cell>
          <cell r="E87">
            <v>2785.6367772004342</v>
          </cell>
          <cell r="F87">
            <v>6649.4416501895012</v>
          </cell>
          <cell r="G87">
            <v>2804.2828167431157</v>
          </cell>
          <cell r="H87">
            <v>6655.0556623315942</v>
          </cell>
          <cell r="I87">
            <v>2891.5089163366933</v>
          </cell>
          <cell r="J87">
            <v>6730.3863242938605</v>
          </cell>
          <cell r="K87">
            <v>2975.6530093423394</v>
          </cell>
          <cell r="L87">
            <v>6792.7476862543426</v>
          </cell>
          <cell r="Z87">
            <v>95</v>
          </cell>
          <cell r="AA87" t="str">
            <v>BLACKBURN NORTH</v>
          </cell>
          <cell r="AB87">
            <v>33745</v>
          </cell>
          <cell r="AC87">
            <v>33759.16634351691</v>
          </cell>
          <cell r="AD87">
            <v>14.166343516910274</v>
          </cell>
          <cell r="AE87">
            <v>4.1980570504994143E-4</v>
          </cell>
        </row>
        <row r="88">
          <cell r="A88">
            <v>97</v>
          </cell>
          <cell r="B88" t="str">
            <v>LOWCOCKS</v>
          </cell>
          <cell r="C88">
            <v>9976.7538648050286</v>
          </cell>
          <cell r="D88">
            <v>22878.805670624803</v>
          </cell>
          <cell r="E88">
            <v>10047.819985294829</v>
          </cell>
          <cell r="F88">
            <v>22955.994054977571</v>
          </cell>
          <cell r="G88">
            <v>10174.152600144169</v>
          </cell>
          <cell r="H88">
            <v>23099.766351096248</v>
          </cell>
          <cell r="I88">
            <v>10682.268886363676</v>
          </cell>
          <cell r="J88">
            <v>23739.879568929675</v>
          </cell>
          <cell r="K88">
            <v>11172.511797518062</v>
          </cell>
          <cell r="L88">
            <v>24338.101044313516</v>
          </cell>
          <cell r="Z88">
            <v>96</v>
          </cell>
          <cell r="AA88" t="str">
            <v>RIBBLE VALLEY</v>
          </cell>
          <cell r="AB88">
            <v>6676</v>
          </cell>
          <cell r="AC88">
            <v>6646.4537474584922</v>
          </cell>
          <cell r="AD88">
            <v>-29.546252541507783</v>
          </cell>
          <cell r="AE88">
            <v>-4.4257418426464626E-3</v>
          </cell>
        </row>
        <row r="89">
          <cell r="A89">
            <v>100</v>
          </cell>
          <cell r="B89" t="str">
            <v>GT HARWOOD / RISHTON</v>
          </cell>
          <cell r="C89">
            <v>7393.2881348741248</v>
          </cell>
          <cell r="D89">
            <v>16314.294293761681</v>
          </cell>
          <cell r="E89">
            <v>7409.5412556978781</v>
          </cell>
          <cell r="F89">
            <v>16309.960325645927</v>
          </cell>
          <cell r="G89">
            <v>7450.8930775138097</v>
          </cell>
          <cell r="H89">
            <v>16303.61532911014</v>
          </cell>
          <cell r="I89">
            <v>7593.5935031502977</v>
          </cell>
          <cell r="J89">
            <v>16193.427256087449</v>
          </cell>
          <cell r="K89">
            <v>7709.9124808759516</v>
          </cell>
          <cell r="L89">
            <v>16071.002226262483</v>
          </cell>
          <cell r="Z89">
            <v>97</v>
          </cell>
          <cell r="AA89" t="str">
            <v>LOWCOCKS</v>
          </cell>
          <cell r="AB89">
            <v>22168</v>
          </cell>
          <cell r="AC89">
            <v>22878.805670624803</v>
          </cell>
          <cell r="AD89">
            <v>710.80567062480259</v>
          </cell>
          <cell r="AE89">
            <v>3.2064492539913503E-2</v>
          </cell>
        </row>
        <row r="90">
          <cell r="A90">
            <v>101</v>
          </cell>
          <cell r="B90" t="str">
            <v>ACCRINGTON WEST</v>
          </cell>
          <cell r="C90">
            <v>14591.007745991248</v>
          </cell>
          <cell r="D90">
            <v>34846.821679610046</v>
          </cell>
          <cell r="E90">
            <v>14617.356397861713</v>
          </cell>
          <cell r="F90">
            <v>34813.719914716523</v>
          </cell>
          <cell r="G90">
            <v>14675.480783635739</v>
          </cell>
          <cell r="H90">
            <v>34746.22299782269</v>
          </cell>
          <cell r="I90">
            <v>14900.174457066343</v>
          </cell>
          <cell r="J90">
            <v>34375.321496445911</v>
          </cell>
          <cell r="K90">
            <v>15089.824435075474</v>
          </cell>
          <cell r="L90">
            <v>34147.063265467717</v>
          </cell>
          <cell r="Z90">
            <v>100</v>
          </cell>
          <cell r="AA90" t="str">
            <v>GREAT HARWOOD / RISHTON</v>
          </cell>
          <cell r="AB90">
            <v>16544</v>
          </cell>
          <cell r="AC90">
            <v>16314.294293761681</v>
          </cell>
          <cell r="AD90">
            <v>-229.70570623831918</v>
          </cell>
          <cell r="AE90">
            <v>-1.3884532533747532E-2</v>
          </cell>
        </row>
        <row r="91">
          <cell r="A91">
            <v>102</v>
          </cell>
          <cell r="B91" t="str">
            <v>MITCHELLS</v>
          </cell>
          <cell r="C91">
            <v>4750.9841345019804</v>
          </cell>
          <cell r="D91">
            <v>10415.776578648894</v>
          </cell>
          <cell r="E91">
            <v>4758.8239822860405</v>
          </cell>
          <cell r="F91">
            <v>10408.853384269551</v>
          </cell>
          <cell r="G91">
            <v>4782.4498740270774</v>
          </cell>
          <cell r="H91">
            <v>10403.132529495355</v>
          </cell>
          <cell r="I91">
            <v>4877.1419977879868</v>
          </cell>
          <cell r="J91">
            <v>10351.653512160661</v>
          </cell>
          <cell r="K91">
            <v>4957.2060088092358</v>
          </cell>
          <cell r="L91">
            <v>10284.094497328775</v>
          </cell>
          <cell r="Z91">
            <v>101</v>
          </cell>
          <cell r="AA91" t="str">
            <v>ACCRINGTON WEST</v>
          </cell>
          <cell r="AB91">
            <v>35349</v>
          </cell>
          <cell r="AC91">
            <v>34846.821679610046</v>
          </cell>
          <cell r="AD91">
            <v>-502.17832038995402</v>
          </cell>
          <cell r="AE91">
            <v>-1.4206294955725876E-2</v>
          </cell>
        </row>
        <row r="92">
          <cell r="A92">
            <v>103</v>
          </cell>
          <cell r="B92" t="str">
            <v>BURNLEY ROAD</v>
          </cell>
          <cell r="C92">
            <v>8129.6557847962358</v>
          </cell>
          <cell r="D92">
            <v>18940.298682117784</v>
          </cell>
          <cell r="E92">
            <v>8140.9457426983117</v>
          </cell>
          <cell r="F92">
            <v>18918.260687268372</v>
          </cell>
          <cell r="G92">
            <v>8168.0251707952348</v>
          </cell>
          <cell r="H92">
            <v>18881.536706591571</v>
          </cell>
          <cell r="I92">
            <v>8307.8898639323088</v>
          </cell>
          <cell r="J92">
            <v>18701.4833317146</v>
          </cell>
          <cell r="K92">
            <v>8429.7952388963404</v>
          </cell>
          <cell r="L92">
            <v>18584.53615325487</v>
          </cell>
          <cell r="Z92">
            <v>102</v>
          </cell>
          <cell r="AA92" t="str">
            <v>MITCHELLS</v>
          </cell>
          <cell r="AB92">
            <v>9098</v>
          </cell>
          <cell r="AC92">
            <v>10415.776578648894</v>
          </cell>
          <cell r="AD92">
            <v>1317.7765786488944</v>
          </cell>
          <cell r="AE92">
            <v>0.14484244654307479</v>
          </cell>
        </row>
        <row r="93">
          <cell r="A93">
            <v>105</v>
          </cell>
          <cell r="B93" t="str">
            <v>LANEHEAD</v>
          </cell>
          <cell r="C93">
            <v>12462.81636102116</v>
          </cell>
          <cell r="D93">
            <v>29587.933560215653</v>
          </cell>
          <cell r="E93">
            <v>12516.709352512655</v>
          </cell>
          <cell r="F93">
            <v>29643.817284161079</v>
          </cell>
          <cell r="G93">
            <v>12611.49793460949</v>
          </cell>
          <cell r="H93">
            <v>29734.82926283656</v>
          </cell>
          <cell r="I93">
            <v>12989.107542592752</v>
          </cell>
          <cell r="J93">
            <v>29890.595076801143</v>
          </cell>
          <cell r="K93">
            <v>13308.686683950347</v>
          </cell>
          <cell r="L93">
            <v>30033.878413104063</v>
          </cell>
          <cell r="Z93">
            <v>103</v>
          </cell>
          <cell r="AA93" t="str">
            <v>BURNLEY ROAD</v>
          </cell>
          <cell r="AB93">
            <v>20524</v>
          </cell>
          <cell r="AC93">
            <v>18940.298682117784</v>
          </cell>
          <cell r="AD93">
            <v>-1583.7013178822162</v>
          </cell>
          <cell r="AE93">
            <v>-7.7163385201823045E-2</v>
          </cell>
        </row>
        <row r="94">
          <cell r="A94">
            <v>107</v>
          </cell>
          <cell r="B94" t="str">
            <v>WORSTHORNE</v>
          </cell>
          <cell r="C94">
            <v>10768.76627001513</v>
          </cell>
          <cell r="D94">
            <v>25689.87171736018</v>
          </cell>
          <cell r="E94">
            <v>10801.056995501842</v>
          </cell>
          <cell r="F94">
            <v>25708.792468079439</v>
          </cell>
          <cell r="G94">
            <v>10850.561436163043</v>
          </cell>
          <cell r="H94">
            <v>25742.931511005445</v>
          </cell>
          <cell r="I94">
            <v>11061.231829106408</v>
          </cell>
          <cell r="J94">
            <v>25699.421097690432</v>
          </cell>
          <cell r="K94">
            <v>11219.573047505026</v>
          </cell>
          <cell r="L94">
            <v>25759.762845182824</v>
          </cell>
          <cell r="Z94">
            <v>105</v>
          </cell>
          <cell r="AA94" t="str">
            <v>LANEHEAD</v>
          </cell>
          <cell r="AB94">
            <v>29121</v>
          </cell>
          <cell r="AC94">
            <v>29587.933560215653</v>
          </cell>
          <cell r="AD94">
            <v>466.93356021565342</v>
          </cell>
          <cell r="AE94">
            <v>1.6034255699174254E-2</v>
          </cell>
        </row>
        <row r="95">
          <cell r="A95">
            <v>108</v>
          </cell>
          <cell r="B95" t="str">
            <v>BURNLEY SOUTH WEST</v>
          </cell>
          <cell r="C95">
            <v>5529.0360272356975</v>
          </cell>
          <cell r="D95">
            <v>12765.088792628003</v>
          </cell>
          <cell r="E95">
            <v>5544.8706970099001</v>
          </cell>
          <cell r="F95">
            <v>12766.845256586968</v>
          </cell>
          <cell r="G95">
            <v>5566.4387341091269</v>
          </cell>
          <cell r="H95">
            <v>12774.725604143656</v>
          </cell>
          <cell r="I95">
            <v>5649.0132953330703</v>
          </cell>
          <cell r="J95">
            <v>12771.979343212693</v>
          </cell>
          <cell r="K95">
            <v>5731.9266002394934</v>
          </cell>
          <cell r="L95">
            <v>12838.444458035769</v>
          </cell>
          <cell r="Z95">
            <v>107</v>
          </cell>
          <cell r="AA95" t="str">
            <v>WORSTHORNE</v>
          </cell>
          <cell r="AB95">
            <v>25494</v>
          </cell>
          <cell r="AC95">
            <v>25689.87171736018</v>
          </cell>
          <cell r="AD95">
            <v>195.8717173601799</v>
          </cell>
          <cell r="AE95">
            <v>7.6830515948921275E-3</v>
          </cell>
        </row>
        <row r="96">
          <cell r="A96">
            <v>109</v>
          </cell>
          <cell r="B96" t="str">
            <v>BURNLEY MIXED</v>
          </cell>
          <cell r="C96">
            <v>14872.173152812671</v>
          </cell>
          <cell r="D96">
            <v>33851.745324854957</v>
          </cell>
          <cell r="E96">
            <v>14908.372286993628</v>
          </cell>
          <cell r="F96">
            <v>33854.119321567523</v>
          </cell>
          <cell r="G96">
            <v>14959.957110839889</v>
          </cell>
          <cell r="H96">
            <v>33871.568666770792</v>
          </cell>
          <cell r="I96">
            <v>15162.130283620683</v>
          </cell>
          <cell r="J96">
            <v>33794.781134417011</v>
          </cell>
          <cell r="K96">
            <v>15324.247701651308</v>
          </cell>
          <cell r="L96">
            <v>33840.366746789376</v>
          </cell>
          <cell r="Z96">
            <v>108</v>
          </cell>
          <cell r="AA96" t="str">
            <v>BURNLEY SOUTH WEST</v>
          </cell>
          <cell r="AB96">
            <v>12907</v>
          </cell>
          <cell r="AC96">
            <v>12765.088792628003</v>
          </cell>
          <cell r="AD96">
            <v>-141.91120737199708</v>
          </cell>
          <cell r="AE96">
            <v>-1.0994902562330293E-2</v>
          </cell>
        </row>
        <row r="97">
          <cell r="A97">
            <v>110</v>
          </cell>
          <cell r="B97" t="str">
            <v>MARTHOLME GRAVITY</v>
          </cell>
          <cell r="C97">
            <v>3632.7416014580367</v>
          </cell>
          <cell r="D97">
            <v>8076.6151810257425</v>
          </cell>
          <cell r="E97">
            <v>3645.4178004462415</v>
          </cell>
          <cell r="F97">
            <v>8084.4553427871406</v>
          </cell>
          <cell r="G97">
            <v>3670.0587009500314</v>
          </cell>
          <cell r="H97">
            <v>8101.9208785368855</v>
          </cell>
          <cell r="I97">
            <v>3792.7927225098911</v>
          </cell>
          <cell r="J97">
            <v>8224.0183089693837</v>
          </cell>
          <cell r="K97">
            <v>3872.484769383695</v>
          </cell>
          <cell r="L97">
            <v>8277.418292280583</v>
          </cell>
          <cell r="Z97">
            <v>109</v>
          </cell>
          <cell r="AA97" t="str">
            <v>BURNLEY MIXED</v>
          </cell>
          <cell r="AB97">
            <v>33394</v>
          </cell>
          <cell r="AC97">
            <v>33851.745324854957</v>
          </cell>
          <cell r="AD97">
            <v>457.74532485495729</v>
          </cell>
          <cell r="AE97">
            <v>1.3707412255343993E-2</v>
          </cell>
        </row>
        <row r="98">
          <cell r="A98">
            <v>113</v>
          </cell>
          <cell r="B98" t="str">
            <v>WIGAN NORTH WEST</v>
          </cell>
          <cell r="C98">
            <v>15515.751910667095</v>
          </cell>
          <cell r="D98">
            <v>35386.265799457506</v>
          </cell>
          <cell r="E98">
            <v>15636.661396544418</v>
          </cell>
          <cell r="F98">
            <v>35544.210971381151</v>
          </cell>
          <cell r="G98">
            <v>15872.803666596799</v>
          </cell>
          <cell r="H98">
            <v>35858.147730215154</v>
          </cell>
          <cell r="I98">
            <v>16809.497989143227</v>
          </cell>
          <cell r="J98">
            <v>37086.266138579427</v>
          </cell>
          <cell r="K98">
            <v>17889.363582262737</v>
          </cell>
          <cell r="L98">
            <v>38641.290361273837</v>
          </cell>
          <cell r="Z98">
            <v>110</v>
          </cell>
          <cell r="AA98" t="str">
            <v>MARTHOLME GRAVITY</v>
          </cell>
          <cell r="AB98">
            <v>8063</v>
          </cell>
          <cell r="AC98">
            <v>8076.6151810257425</v>
          </cell>
          <cell r="AD98">
            <v>13.615181025742459</v>
          </cell>
          <cell r="AE98">
            <v>1.688599903974012E-3</v>
          </cell>
        </row>
        <row r="99">
          <cell r="A99">
            <v>114</v>
          </cell>
          <cell r="B99" t="str">
            <v>WIGAN NORTH EAST</v>
          </cell>
          <cell r="C99">
            <v>4316.7950475417119</v>
          </cell>
          <cell r="D99">
            <v>9269.6190541769811</v>
          </cell>
          <cell r="E99">
            <v>4353.7383376421885</v>
          </cell>
          <cell r="F99">
            <v>9319.7392456731704</v>
          </cell>
          <cell r="G99">
            <v>4424.797022343495</v>
          </cell>
          <cell r="H99">
            <v>9418.640528319047</v>
          </cell>
          <cell r="I99">
            <v>4694.9404511040675</v>
          </cell>
          <cell r="J99">
            <v>9774.9192660984627</v>
          </cell>
          <cell r="K99">
            <v>5008.0259015336187</v>
          </cell>
          <cell r="L99">
            <v>10189.743024824011</v>
          </cell>
          <cell r="Z99">
            <v>113</v>
          </cell>
          <cell r="AA99" t="str">
            <v>WIGAN NORTH WEST</v>
          </cell>
          <cell r="AB99">
            <v>40926</v>
          </cell>
          <cell r="AC99">
            <v>35386.265799457506</v>
          </cell>
          <cell r="AD99">
            <v>-5539.7342005424944</v>
          </cell>
          <cell r="AE99">
            <v>-0.13535977619465608</v>
          </cell>
        </row>
        <row r="100">
          <cell r="A100">
            <v>115</v>
          </cell>
          <cell r="B100" t="str">
            <v>WIGAN SOUTH</v>
          </cell>
          <cell r="C100">
            <v>16832.614050723609</v>
          </cell>
          <cell r="D100">
            <v>40651.065972067678</v>
          </cell>
          <cell r="E100">
            <v>16928.901573681647</v>
          </cell>
          <cell r="F100">
            <v>40756.886601744693</v>
          </cell>
          <cell r="G100">
            <v>17120.724444672869</v>
          </cell>
          <cell r="H100">
            <v>40981.181011660985</v>
          </cell>
          <cell r="I100">
            <v>17898.127514430667</v>
          </cell>
          <cell r="J100">
            <v>41956.902383821594</v>
          </cell>
          <cell r="K100">
            <v>18722.657774899722</v>
          </cell>
          <cell r="L100">
            <v>43244.788309966003</v>
          </cell>
          <cell r="Z100">
            <v>114</v>
          </cell>
          <cell r="AA100" t="str">
            <v>WIGAN NORTH EAST</v>
          </cell>
          <cell r="AB100">
            <v>8492</v>
          </cell>
          <cell r="AC100">
            <v>9269.6190541769811</v>
          </cell>
          <cell r="AD100">
            <v>777.61905417698108</v>
          </cell>
          <cell r="AE100">
            <v>9.1570778871523914E-2</v>
          </cell>
        </row>
        <row r="101">
          <cell r="A101">
            <v>117</v>
          </cell>
          <cell r="B101" t="str">
            <v>HINDLEY</v>
          </cell>
          <cell r="C101">
            <v>9555.0509280352508</v>
          </cell>
          <cell r="D101">
            <v>21808.732842731297</v>
          </cell>
          <cell r="E101">
            <v>9625.532578770175</v>
          </cell>
          <cell r="F101">
            <v>21900.97933347254</v>
          </cell>
          <cell r="G101">
            <v>9754.3957487900461</v>
          </cell>
          <cell r="H101">
            <v>22072.410854009318</v>
          </cell>
          <cell r="I101">
            <v>10273.999582462427</v>
          </cell>
          <cell r="J101">
            <v>22754.486938991417</v>
          </cell>
          <cell r="K101">
            <v>10852.430806442411</v>
          </cell>
          <cell r="L101">
            <v>23568.260434415675</v>
          </cell>
          <cell r="Z101">
            <v>115</v>
          </cell>
          <cell r="AA101" t="str">
            <v>WIGAN SOUTH</v>
          </cell>
          <cell r="AB101">
            <v>44253</v>
          </cell>
          <cell r="AC101">
            <v>40651.065972067678</v>
          </cell>
          <cell r="AD101">
            <v>-3601.9340279323224</v>
          </cell>
          <cell r="AE101">
            <v>-8.1394120803839787E-2</v>
          </cell>
        </row>
        <row r="102">
          <cell r="A102">
            <v>118</v>
          </cell>
          <cell r="B102" t="str">
            <v>LEIGH</v>
          </cell>
          <cell r="C102">
            <v>17202.214688408778</v>
          </cell>
          <cell r="D102">
            <v>39826.076091325682</v>
          </cell>
          <cell r="E102">
            <v>17316.23392048819</v>
          </cell>
          <cell r="F102">
            <v>39965.276165169991</v>
          </cell>
          <cell r="G102">
            <v>17539.377557071704</v>
          </cell>
          <cell r="H102">
            <v>40246.472698591526</v>
          </cell>
          <cell r="I102">
            <v>18442.641315867833</v>
          </cell>
          <cell r="J102">
            <v>41414.932866091513</v>
          </cell>
          <cell r="K102">
            <v>19477.132400225255</v>
          </cell>
          <cell r="L102">
            <v>42961.666759312095</v>
          </cell>
          <cell r="Z102">
            <v>117</v>
          </cell>
          <cell r="AA102" t="str">
            <v>HINDLEY</v>
          </cell>
          <cell r="AB102">
            <v>18425</v>
          </cell>
          <cell r="AC102">
            <v>21808.732842731297</v>
          </cell>
          <cell r="AD102">
            <v>3383.7328427312968</v>
          </cell>
          <cell r="AE102">
            <v>0.1836490009623499</v>
          </cell>
        </row>
        <row r="103">
          <cell r="A103">
            <v>119</v>
          </cell>
          <cell r="B103" t="str">
            <v>ATHERTON TYLDESLEY</v>
          </cell>
          <cell r="C103">
            <v>23979.115398262569</v>
          </cell>
          <cell r="D103">
            <v>54354.562182922331</v>
          </cell>
          <cell r="E103">
            <v>24147.759436679378</v>
          </cell>
          <cell r="F103">
            <v>54565.609326805192</v>
          </cell>
          <cell r="G103">
            <v>24488.238951723815</v>
          </cell>
          <cell r="H103">
            <v>55003.159589034869</v>
          </cell>
          <cell r="I103">
            <v>25856.761483272418</v>
          </cell>
          <cell r="J103">
            <v>56703.197837877851</v>
          </cell>
          <cell r="K103">
            <v>27292.076580117533</v>
          </cell>
          <cell r="L103">
            <v>58614.348620593279</v>
          </cell>
          <cell r="Z103">
            <v>118</v>
          </cell>
          <cell r="AA103" t="str">
            <v>LEIGH</v>
          </cell>
          <cell r="AB103">
            <v>39820</v>
          </cell>
          <cell r="AC103">
            <v>39826.076091325682</v>
          </cell>
          <cell r="AD103">
            <v>6.076091325681773</v>
          </cell>
          <cell r="AE103">
            <v>1.5258893334208371E-4</v>
          </cell>
        </row>
        <row r="104">
          <cell r="A104">
            <v>120</v>
          </cell>
          <cell r="B104" t="str">
            <v>LIGHTSHAW</v>
          </cell>
          <cell r="C104">
            <v>24698.71677432831</v>
          </cell>
          <cell r="D104">
            <v>56016.59758076357</v>
          </cell>
          <cell r="E104">
            <v>24875.906002100553</v>
          </cell>
          <cell r="F104">
            <v>56246.907167792284</v>
          </cell>
          <cell r="G104">
            <v>25214.489599121294</v>
          </cell>
          <cell r="H104">
            <v>56699.98922599935</v>
          </cell>
          <cell r="I104">
            <v>26661.051475010052</v>
          </cell>
          <cell r="J104">
            <v>58616.709772866394</v>
          </cell>
          <cell r="K104">
            <v>28138.770651171097</v>
          </cell>
          <cell r="L104">
            <v>60672.702261407125</v>
          </cell>
          <cell r="Z104">
            <v>119</v>
          </cell>
          <cell r="AA104" t="str">
            <v>ATHERTON / TYLDESLEY</v>
          </cell>
          <cell r="AB104">
            <v>53839</v>
          </cell>
          <cell r="AC104">
            <v>54354.562182922331</v>
          </cell>
          <cell r="AD104">
            <v>515.56218292233098</v>
          </cell>
          <cell r="AE104">
            <v>9.5759984940717875E-3</v>
          </cell>
        </row>
        <row r="105">
          <cell r="A105">
            <v>121</v>
          </cell>
          <cell r="B105" t="str">
            <v>ASHTON</v>
          </cell>
          <cell r="C105">
            <v>25354.016856643379</v>
          </cell>
          <cell r="D105">
            <v>56164.40018242097</v>
          </cell>
          <cell r="E105">
            <v>25539.967509198952</v>
          </cell>
          <cell r="F105">
            <v>56406.375168790335</v>
          </cell>
          <cell r="G105">
            <v>25912.298755496806</v>
          </cell>
          <cell r="H105">
            <v>56919.14370749845</v>
          </cell>
          <cell r="I105">
            <v>27531.496119377269</v>
          </cell>
          <cell r="J105">
            <v>59108.384763462171</v>
          </cell>
          <cell r="K105">
            <v>29033.700466743376</v>
          </cell>
          <cell r="L105">
            <v>61084.242606146552</v>
          </cell>
          <cell r="Z105">
            <v>120</v>
          </cell>
          <cell r="AA105" t="str">
            <v>LIGHTSHAW</v>
          </cell>
          <cell r="AB105">
            <v>57012</v>
          </cell>
          <cell r="AC105">
            <v>56016.59758076357</v>
          </cell>
          <cell r="AD105">
            <v>-995.40241923643043</v>
          </cell>
          <cell r="AE105">
            <v>-1.7459524648081641E-2</v>
          </cell>
        </row>
        <row r="106">
          <cell r="A106">
            <v>122</v>
          </cell>
          <cell r="B106" t="str">
            <v>ST HELENS NORTH</v>
          </cell>
          <cell r="C106">
            <v>21971.215877479579</v>
          </cell>
          <cell r="D106">
            <v>47684.900071402692</v>
          </cell>
          <cell r="E106">
            <v>22126.040345375957</v>
          </cell>
          <cell r="F106">
            <v>47863.432072984935</v>
          </cell>
          <cell r="G106">
            <v>22422.475622140082</v>
          </cell>
          <cell r="H106">
            <v>48260.848700481103</v>
          </cell>
          <cell r="I106">
            <v>23791.905125071873</v>
          </cell>
          <cell r="J106">
            <v>49985.664308317348</v>
          </cell>
          <cell r="K106">
            <v>25107.213488205558</v>
          </cell>
          <cell r="L106">
            <v>51453.005631909429</v>
          </cell>
          <cell r="Z106">
            <v>121</v>
          </cell>
          <cell r="AA106" t="str">
            <v>ASHTON</v>
          </cell>
          <cell r="AB106">
            <v>48626</v>
          </cell>
          <cell r="AC106">
            <v>56164.40018242097</v>
          </cell>
          <cell r="AD106">
            <v>7538.4001824209699</v>
          </cell>
          <cell r="AE106">
            <v>0.1550281779792903</v>
          </cell>
        </row>
        <row r="107">
          <cell r="A107">
            <v>123</v>
          </cell>
          <cell r="B107" t="str">
            <v>ST HELENS SOUTH</v>
          </cell>
          <cell r="C107">
            <v>16781.041418680521</v>
          </cell>
          <cell r="D107">
            <v>40160.54791114798</v>
          </cell>
          <cell r="E107">
            <v>16884.0003628124</v>
          </cell>
          <cell r="F107">
            <v>40268.820826196068</v>
          </cell>
          <cell r="G107">
            <v>17078.882917428018</v>
          </cell>
          <cell r="H107">
            <v>40505.675450378993</v>
          </cell>
          <cell r="I107">
            <v>17801.053090525056</v>
          </cell>
          <cell r="J107">
            <v>41313.537904389392</v>
          </cell>
          <cell r="K107">
            <v>18488.237796802547</v>
          </cell>
          <cell r="L107">
            <v>42221.198838511147</v>
          </cell>
          <cell r="Z107">
            <v>122</v>
          </cell>
          <cell r="AA107" t="str">
            <v>ST HELENS NORTH</v>
          </cell>
          <cell r="AB107">
            <v>47360</v>
          </cell>
          <cell r="AC107">
            <v>47684.900071402692</v>
          </cell>
          <cell r="AD107">
            <v>324.90007140269154</v>
          </cell>
          <cell r="AE107">
            <v>6.8602211022527771E-3</v>
          </cell>
        </row>
        <row r="108">
          <cell r="A108">
            <v>124</v>
          </cell>
          <cell r="B108" t="str">
            <v>ST HELENS WEST</v>
          </cell>
          <cell r="C108">
            <v>9976.1943588850991</v>
          </cell>
          <cell r="D108">
            <v>23116.238476165978</v>
          </cell>
          <cell r="E108">
            <v>10041.144401651196</v>
          </cell>
          <cell r="F108">
            <v>23191.570936764918</v>
          </cell>
          <cell r="G108">
            <v>10158.719854317475</v>
          </cell>
          <cell r="H108">
            <v>23340.770709655026</v>
          </cell>
          <cell r="I108">
            <v>10646.23003029294</v>
          </cell>
          <cell r="J108">
            <v>23905.725714329026</v>
          </cell>
          <cell r="K108">
            <v>11163.000640824675</v>
          </cell>
          <cell r="L108">
            <v>24562.021018504263</v>
          </cell>
          <cell r="Z108">
            <v>123</v>
          </cell>
          <cell r="AA108" t="str">
            <v>ST HELENS SOUTH</v>
          </cell>
          <cell r="AB108">
            <v>39480</v>
          </cell>
          <cell r="AC108">
            <v>40160.54791114798</v>
          </cell>
          <cell r="AD108">
            <v>680.5479111479799</v>
          </cell>
          <cell r="AE108">
            <v>1.7237789036169703E-2</v>
          </cell>
        </row>
        <row r="109">
          <cell r="A109">
            <v>125</v>
          </cell>
          <cell r="B109" t="str">
            <v>HAYDOCK</v>
          </cell>
          <cell r="C109">
            <v>7332.5998524294819</v>
          </cell>
          <cell r="D109">
            <v>16319.313577219968</v>
          </cell>
          <cell r="E109">
            <v>7380.8761939162423</v>
          </cell>
          <cell r="F109">
            <v>16375.979573967095</v>
          </cell>
          <cell r="G109">
            <v>7468.8653330889474</v>
          </cell>
          <cell r="H109">
            <v>16498.502863081816</v>
          </cell>
          <cell r="I109">
            <v>7866.6452974616313</v>
          </cell>
          <cell r="J109">
            <v>16984.81229976031</v>
          </cell>
          <cell r="K109">
            <v>8224.6940787804942</v>
          </cell>
          <cell r="L109">
            <v>17397.713200189632</v>
          </cell>
          <cell r="Z109">
            <v>124</v>
          </cell>
          <cell r="AA109" t="str">
            <v>ST HELENS WEST</v>
          </cell>
          <cell r="AB109">
            <v>22839</v>
          </cell>
          <cell r="AC109">
            <v>23116.238476165978</v>
          </cell>
          <cell r="AD109">
            <v>277.23847616597777</v>
          </cell>
          <cell r="AE109">
            <v>1.213881851946135E-2</v>
          </cell>
        </row>
        <row r="110">
          <cell r="A110">
            <v>126</v>
          </cell>
          <cell r="B110" t="str">
            <v>RAINHILL</v>
          </cell>
          <cell r="C110">
            <v>6686.9059379426662</v>
          </cell>
          <cell r="D110">
            <v>14585.122315321918</v>
          </cell>
          <cell r="E110">
            <v>6737.3394932472111</v>
          </cell>
          <cell r="F110">
            <v>14652.670073966312</v>
          </cell>
          <cell r="G110">
            <v>6824.2031444276727</v>
          </cell>
          <cell r="H110">
            <v>14782.995750708409</v>
          </cell>
          <cell r="I110">
            <v>7208.0387471087943</v>
          </cell>
          <cell r="J110">
            <v>15334.058475990263</v>
          </cell>
          <cell r="K110">
            <v>7611.0883410845881</v>
          </cell>
          <cell r="L110">
            <v>15899.9392892994</v>
          </cell>
          <cell r="Z110">
            <v>125</v>
          </cell>
          <cell r="AA110" t="str">
            <v>HAYDOCK</v>
          </cell>
          <cell r="AB110">
            <v>16158</v>
          </cell>
          <cell r="AC110">
            <v>16319.313577219968</v>
          </cell>
          <cell r="AD110">
            <v>161.31357721996756</v>
          </cell>
          <cell r="AE110">
            <v>9.9835114011615021E-3</v>
          </cell>
        </row>
        <row r="111">
          <cell r="A111">
            <v>127</v>
          </cell>
          <cell r="B111" t="str">
            <v>WIDNES WEST</v>
          </cell>
          <cell r="C111">
            <v>21358.883132864121</v>
          </cell>
          <cell r="D111">
            <v>48926.930524087758</v>
          </cell>
          <cell r="E111">
            <v>21490.876102753897</v>
          </cell>
          <cell r="F111">
            <v>49056.651806921203</v>
          </cell>
          <cell r="G111">
            <v>21732.607051441963</v>
          </cell>
          <cell r="H111">
            <v>49295.435959422706</v>
          </cell>
          <cell r="I111">
            <v>22722.429107991265</v>
          </cell>
          <cell r="J111">
            <v>50312.050345369535</v>
          </cell>
          <cell r="K111">
            <v>23614.608556300482</v>
          </cell>
          <cell r="L111">
            <v>51390.351716316327</v>
          </cell>
          <cell r="Z111">
            <v>126</v>
          </cell>
          <cell r="AA111" t="str">
            <v>RAINHILL</v>
          </cell>
          <cell r="AB111">
            <v>14639</v>
          </cell>
          <cell r="AC111">
            <v>14585.122315321918</v>
          </cell>
          <cell r="AD111">
            <v>-53.877684678082005</v>
          </cell>
          <cell r="AE111">
            <v>-3.680421113333015E-3</v>
          </cell>
        </row>
        <row r="112">
          <cell r="A112">
            <v>128</v>
          </cell>
          <cell r="B112" t="str">
            <v>WIDNES EAST</v>
          </cell>
          <cell r="C112">
            <v>17272.274603585356</v>
          </cell>
          <cell r="D112">
            <v>40339.345478189585</v>
          </cell>
          <cell r="E112">
            <v>17378.972604367715</v>
          </cell>
          <cell r="F112">
            <v>40481.873952610345</v>
          </cell>
          <cell r="G112">
            <v>17598.889844766411</v>
          </cell>
          <cell r="H112">
            <v>40780.862760510572</v>
          </cell>
          <cell r="I112">
            <v>18533.212233362552</v>
          </cell>
          <cell r="J112">
            <v>42029.612682349194</v>
          </cell>
          <cell r="K112">
            <v>19304.73005304781</v>
          </cell>
          <cell r="L112">
            <v>43092.581455024971</v>
          </cell>
          <cell r="Z112">
            <v>127</v>
          </cell>
          <cell r="AA112" t="str">
            <v>WIDNES WEST</v>
          </cell>
          <cell r="AB112">
            <v>48504</v>
          </cell>
          <cell r="AC112">
            <v>48926.930524087758</v>
          </cell>
          <cell r="AD112">
            <v>422.93052408775839</v>
          </cell>
          <cell r="AE112">
            <v>8.7194978576562426E-3</v>
          </cell>
        </row>
        <row r="113">
          <cell r="A113">
            <v>129</v>
          </cell>
          <cell r="B113" t="str">
            <v>WARRINGTON NORTH</v>
          </cell>
          <cell r="C113">
            <v>14117.493934555911</v>
          </cell>
          <cell r="D113">
            <v>35368.135410949042</v>
          </cell>
          <cell r="E113">
            <v>14243.70990094887</v>
          </cell>
          <cell r="F113">
            <v>35575.089711781933</v>
          </cell>
          <cell r="G113">
            <v>14488.072917892878</v>
          </cell>
          <cell r="H113">
            <v>35975.529630040532</v>
          </cell>
          <cell r="I113">
            <v>15409.453050671607</v>
          </cell>
          <cell r="J113">
            <v>37464.379877212217</v>
          </cell>
          <cell r="K113">
            <v>16668.485416357646</v>
          </cell>
          <cell r="L113">
            <v>39497.542530233695</v>
          </cell>
          <cell r="Z113">
            <v>128</v>
          </cell>
          <cell r="AA113" t="str">
            <v>WIDNES EAST</v>
          </cell>
          <cell r="AB113">
            <v>38615</v>
          </cell>
          <cell r="AC113">
            <v>40339.345478189585</v>
          </cell>
          <cell r="AD113">
            <v>1724.3454781895853</v>
          </cell>
          <cell r="AE113">
            <v>4.4654809742058404E-2</v>
          </cell>
        </row>
        <row r="114">
          <cell r="A114">
            <v>130</v>
          </cell>
          <cell r="B114" t="str">
            <v>WARRINGTON EAST</v>
          </cell>
          <cell r="C114">
            <v>20831.154822526445</v>
          </cell>
          <cell r="D114">
            <v>47211.38226265533</v>
          </cell>
          <cell r="E114">
            <v>21028.723592172697</v>
          </cell>
          <cell r="F114">
            <v>47527.431183709959</v>
          </cell>
          <cell r="G114">
            <v>21432.514542236928</v>
          </cell>
          <cell r="H114">
            <v>48173.997659509172</v>
          </cell>
          <cell r="I114">
            <v>23122.386499489956</v>
          </cell>
          <cell r="J114">
            <v>50865.680559311113</v>
          </cell>
          <cell r="K114">
            <v>24819.940905527179</v>
          </cell>
          <cell r="L114">
            <v>53422.118719491489</v>
          </cell>
          <cell r="Z114">
            <v>129</v>
          </cell>
          <cell r="AA114" t="str">
            <v>WARRINGTON NORTH</v>
          </cell>
          <cell r="AB114">
            <v>33995</v>
          </cell>
          <cell r="AC114">
            <v>35368.135410949042</v>
          </cell>
          <cell r="AD114">
            <v>1373.1354109490421</v>
          </cell>
          <cell r="AE114">
            <v>4.0392275656686044E-2</v>
          </cell>
        </row>
        <row r="115">
          <cell r="A115">
            <v>131</v>
          </cell>
          <cell r="B115" t="str">
            <v>WARRINGTON WEST</v>
          </cell>
          <cell r="C115">
            <v>14390.035205378852</v>
          </cell>
          <cell r="D115">
            <v>32466.966331396568</v>
          </cell>
          <cell r="E115">
            <v>14519.059637032226</v>
          </cell>
          <cell r="F115">
            <v>32672.800403504836</v>
          </cell>
          <cell r="G115">
            <v>14785.184649388364</v>
          </cell>
          <cell r="H115">
            <v>33099.071571834924</v>
          </cell>
          <cell r="I115">
            <v>15868.363776482744</v>
          </cell>
          <cell r="J115">
            <v>34855.979413150184</v>
          </cell>
          <cell r="K115">
            <v>17045.100413837776</v>
          </cell>
          <cell r="L115">
            <v>36667.04076948647</v>
          </cell>
          <cell r="Z115">
            <v>130</v>
          </cell>
          <cell r="AA115" t="str">
            <v>WARRINGTON EAST</v>
          </cell>
          <cell r="AB115">
            <v>47295</v>
          </cell>
          <cell r="AC115">
            <v>47211.38226265533</v>
          </cell>
          <cell r="AD115">
            <v>-83.617737344669877</v>
          </cell>
          <cell r="AE115">
            <v>-1.7680037497551512E-3</v>
          </cell>
        </row>
        <row r="116">
          <cell r="A116">
            <v>132</v>
          </cell>
          <cell r="B116" t="str">
            <v>WARRINGTON SOUTH</v>
          </cell>
          <cell r="C116">
            <v>12968.620569277491</v>
          </cell>
          <cell r="D116">
            <v>29904.826338503379</v>
          </cell>
          <cell r="E116">
            <v>13091.784527270929</v>
          </cell>
          <cell r="F116">
            <v>30100.047742020852</v>
          </cell>
          <cell r="G116">
            <v>13334.801148035578</v>
          </cell>
          <cell r="H116">
            <v>30481.756336485025</v>
          </cell>
          <cell r="I116">
            <v>14355.355533650411</v>
          </cell>
          <cell r="J116">
            <v>32041.945204381638</v>
          </cell>
          <cell r="K116">
            <v>15674.442842935803</v>
          </cell>
          <cell r="L116">
            <v>34102.009322669255</v>
          </cell>
          <cell r="Z116">
            <v>131</v>
          </cell>
          <cell r="AA116" t="str">
            <v>WARRINGTON WEST</v>
          </cell>
          <cell r="AB116">
            <v>32615</v>
          </cell>
          <cell r="AC116">
            <v>32466.966331396568</v>
          </cell>
          <cell r="AD116">
            <v>-148.03366860343158</v>
          </cell>
          <cell r="AE116">
            <v>-4.5388216649833385E-3</v>
          </cell>
        </row>
        <row r="117">
          <cell r="A117">
            <v>133</v>
          </cell>
          <cell r="B117" t="str">
            <v>APPLETON</v>
          </cell>
          <cell r="C117">
            <v>17787.097204093774</v>
          </cell>
          <cell r="D117">
            <v>38761.556910889398</v>
          </cell>
          <cell r="E117">
            <v>17959.550773941228</v>
          </cell>
          <cell r="F117">
            <v>39032.777293536288</v>
          </cell>
          <cell r="G117">
            <v>18326.613705587424</v>
          </cell>
          <cell r="H117">
            <v>39600.968410181616</v>
          </cell>
          <cell r="I117">
            <v>20041.32754613434</v>
          </cell>
          <cell r="J117">
            <v>42165.162149401309</v>
          </cell>
          <cell r="K117">
            <v>21911.731554493537</v>
          </cell>
          <cell r="L117">
            <v>44543.266765704539</v>
          </cell>
          <cell r="Z117">
            <v>132</v>
          </cell>
          <cell r="AA117" t="str">
            <v>WARRINGTON SOUTH</v>
          </cell>
          <cell r="AB117">
            <v>28651</v>
          </cell>
          <cell r="AC117">
            <v>29904.826338503379</v>
          </cell>
          <cell r="AD117">
            <v>1253.8263385033788</v>
          </cell>
          <cell r="AE117">
            <v>4.3762044553536661E-2</v>
          </cell>
        </row>
        <row r="118">
          <cell r="A118">
            <v>134</v>
          </cell>
          <cell r="B118" t="str">
            <v>GORSEHILL</v>
          </cell>
          <cell r="C118">
            <v>18005.149177795254</v>
          </cell>
          <cell r="D118">
            <v>40927.468517841611</v>
          </cell>
          <cell r="E118">
            <v>18089.392578777788</v>
          </cell>
          <cell r="F118">
            <v>40977.302567968247</v>
          </cell>
          <cell r="G118">
            <v>18252.291688408463</v>
          </cell>
          <cell r="H118">
            <v>41094.28166718594</v>
          </cell>
          <cell r="I118">
            <v>18895.192369717712</v>
          </cell>
          <cell r="J118">
            <v>41501.332402539665</v>
          </cell>
          <cell r="K118">
            <v>19550.886653301168</v>
          </cell>
          <cell r="L118">
            <v>42037.455437220808</v>
          </cell>
          <cell r="Z118">
            <v>133</v>
          </cell>
          <cell r="AA118" t="str">
            <v>APPLETON</v>
          </cell>
          <cell r="AB118">
            <v>38127</v>
          </cell>
          <cell r="AC118">
            <v>38761.556910889398</v>
          </cell>
          <cell r="AD118">
            <v>634.55691088939784</v>
          </cell>
          <cell r="AE118">
            <v>1.6643242607322837E-2</v>
          </cell>
        </row>
        <row r="119">
          <cell r="A119">
            <v>136</v>
          </cell>
          <cell r="B119" t="str">
            <v>CROSSHILL 1</v>
          </cell>
          <cell r="C119">
            <v>20473.097333130583</v>
          </cell>
          <cell r="D119">
            <v>50180.217038662653</v>
          </cell>
          <cell r="E119">
            <v>20559.786435649035</v>
          </cell>
          <cell r="F119">
            <v>50201.480034383705</v>
          </cell>
          <cell r="G119">
            <v>20718.454674843269</v>
          </cell>
          <cell r="H119">
            <v>50253.935691591178</v>
          </cell>
          <cell r="I119">
            <v>21214.070107052117</v>
          </cell>
          <cell r="J119">
            <v>50239.439864016807</v>
          </cell>
          <cell r="K119">
            <v>21773.782029572587</v>
          </cell>
          <cell r="L119">
            <v>50596.007902743426</v>
          </cell>
          <cell r="Z119">
            <v>134</v>
          </cell>
          <cell r="AA119" t="str">
            <v>GORSEHILL</v>
          </cell>
          <cell r="AB119">
            <v>40821</v>
          </cell>
          <cell r="AC119">
            <v>40927.468517841611</v>
          </cell>
          <cell r="AD119">
            <v>106.46851784161117</v>
          </cell>
          <cell r="AE119">
            <v>2.6081800505036909E-3</v>
          </cell>
        </row>
        <row r="120">
          <cell r="A120">
            <v>137</v>
          </cell>
          <cell r="B120" t="str">
            <v>CROSSHILL 2A</v>
          </cell>
          <cell r="C120">
            <v>17242.523194243644</v>
          </cell>
          <cell r="D120">
            <v>39306.487668307782</v>
          </cell>
          <cell r="E120">
            <v>17321.007945068668</v>
          </cell>
          <cell r="F120">
            <v>39357.39715235847</v>
          </cell>
          <cell r="G120">
            <v>17482.609413680682</v>
          </cell>
          <cell r="H120">
            <v>39491.647181853245</v>
          </cell>
          <cell r="I120">
            <v>18237.587136574664</v>
          </cell>
          <cell r="J120">
            <v>40143.490438884874</v>
          </cell>
          <cell r="K120">
            <v>18862.787691156362</v>
          </cell>
          <cell r="L120">
            <v>40621.127964090127</v>
          </cell>
          <cell r="Z120">
            <v>136</v>
          </cell>
          <cell r="AA120" t="str">
            <v>CROSSHILL 25 AND 28 INCH</v>
          </cell>
          <cell r="AB120">
            <v>49383</v>
          </cell>
          <cell r="AC120">
            <v>50180.217038662653</v>
          </cell>
          <cell r="AD120">
            <v>797.21703866265307</v>
          </cell>
          <cell r="AE120">
            <v>1.6143552207493531E-2</v>
          </cell>
        </row>
        <row r="121">
          <cell r="A121">
            <v>138</v>
          </cell>
          <cell r="B121" t="str">
            <v>CROSSHILL 2B</v>
          </cell>
          <cell r="C121">
            <v>22785.398287704931</v>
          </cell>
          <cell r="D121">
            <v>49546.185693974126</v>
          </cell>
          <cell r="E121">
            <v>22905.730017890084</v>
          </cell>
          <cell r="F121">
            <v>49646.048458643701</v>
          </cell>
          <cell r="G121">
            <v>23156.197553098642</v>
          </cell>
          <cell r="H121">
            <v>49887.135723310726</v>
          </cell>
          <cell r="I121">
            <v>24321.928085441512</v>
          </cell>
          <cell r="J121">
            <v>50922.596438413224</v>
          </cell>
          <cell r="K121">
            <v>25473.482455945072</v>
          </cell>
          <cell r="L121">
            <v>51843.809073995479</v>
          </cell>
          <cell r="Z121">
            <v>137</v>
          </cell>
          <cell r="AA121" t="str">
            <v>CROSSHILL 2A</v>
          </cell>
          <cell r="AB121">
            <v>39744</v>
          </cell>
          <cell r="AC121">
            <v>39306.487668307782</v>
          </cell>
          <cell r="AD121">
            <v>-437.51233169221814</v>
          </cell>
          <cell r="AE121">
            <v>-1.1008261163753476E-2</v>
          </cell>
        </row>
        <row r="122">
          <cell r="A122">
            <v>139</v>
          </cell>
          <cell r="B122" t="str">
            <v>GRANGE</v>
          </cell>
          <cell r="C122">
            <v>4739.8889806934149</v>
          </cell>
          <cell r="D122">
            <v>9990.1775699021</v>
          </cell>
          <cell r="E122">
            <v>4764.6976862733845</v>
          </cell>
          <cell r="F122">
            <v>10013.76843194781</v>
          </cell>
          <cell r="G122">
            <v>4819.5584245381324</v>
          </cell>
          <cell r="H122">
            <v>10075.100693402979</v>
          </cell>
          <cell r="I122">
            <v>5158.6915999453086</v>
          </cell>
          <cell r="J122">
            <v>10456.915513888132</v>
          </cell>
          <cell r="K122">
            <v>5491.4992168408653</v>
          </cell>
          <cell r="L122">
            <v>10780.170895119914</v>
          </cell>
          <cell r="Z122">
            <v>138</v>
          </cell>
          <cell r="AA122" t="str">
            <v>CROSSHILL 2B</v>
          </cell>
          <cell r="AB122">
            <v>49524</v>
          </cell>
          <cell r="AC122">
            <v>49546.185693974126</v>
          </cell>
          <cell r="AD122">
            <v>22.18569397412648</v>
          </cell>
          <cell r="AE122">
            <v>4.479786360981843E-4</v>
          </cell>
        </row>
        <row r="123">
          <cell r="A123">
            <v>141</v>
          </cell>
          <cell r="B123" t="str">
            <v>HESWALL</v>
          </cell>
          <cell r="C123">
            <v>19035.636939878965</v>
          </cell>
          <cell r="D123">
            <v>38317.531505719038</v>
          </cell>
          <cell r="E123">
            <v>19160.220225113731</v>
          </cell>
          <cell r="F123">
            <v>38457.323809609479</v>
          </cell>
          <cell r="G123">
            <v>19412.025028056221</v>
          </cell>
          <cell r="H123">
            <v>38765.69143444013</v>
          </cell>
          <cell r="I123">
            <v>20807.552593324948</v>
          </cell>
          <cell r="J123">
            <v>40357.192424905807</v>
          </cell>
          <cell r="K123">
            <v>22036.731536878655</v>
          </cell>
          <cell r="L123">
            <v>41383.641644558295</v>
          </cell>
          <cell r="Z123">
            <v>139</v>
          </cell>
          <cell r="AA123" t="str">
            <v>GRANGE</v>
          </cell>
          <cell r="AB123">
            <v>9473</v>
          </cell>
          <cell r="AC123">
            <v>9990.1775699021</v>
          </cell>
          <cell r="AD123">
            <v>517.1775699021</v>
          </cell>
          <cell r="AE123">
            <v>5.4594908677515042E-2</v>
          </cell>
        </row>
        <row r="124">
          <cell r="A124">
            <v>143</v>
          </cell>
          <cell r="B124" t="str">
            <v>PRENTON TANK</v>
          </cell>
          <cell r="C124">
            <v>15767.047814358768</v>
          </cell>
          <cell r="D124">
            <v>35402.980729344985</v>
          </cell>
          <cell r="E124">
            <v>15846.526823660599</v>
          </cell>
          <cell r="F124">
            <v>35460.195560593274</v>
          </cell>
          <cell r="G124">
            <v>16001.834336677863</v>
          </cell>
          <cell r="H124">
            <v>35587.98576242954</v>
          </cell>
          <cell r="I124">
            <v>16683.109583025958</v>
          </cell>
          <cell r="J124">
            <v>36130.334015307046</v>
          </cell>
          <cell r="K124">
            <v>17301.228910001006</v>
          </cell>
          <cell r="L124">
            <v>36649.609575198177</v>
          </cell>
          <cell r="Z124">
            <v>141</v>
          </cell>
          <cell r="AA124" t="str">
            <v>HESWALL</v>
          </cell>
          <cell r="AB124">
            <v>38706</v>
          </cell>
          <cell r="AC124">
            <v>38317.531505719038</v>
          </cell>
          <cell r="AD124">
            <v>-388.46849428096175</v>
          </cell>
          <cell r="AE124">
            <v>-1.0036389559266308E-2</v>
          </cell>
        </row>
        <row r="125">
          <cell r="A125">
            <v>145</v>
          </cell>
          <cell r="B125" t="str">
            <v>SUTTON HALL NORTH</v>
          </cell>
          <cell r="C125">
            <v>32052.706806853028</v>
          </cell>
          <cell r="D125">
            <v>69476.41572343788</v>
          </cell>
          <cell r="E125">
            <v>32234.260364617963</v>
          </cell>
          <cell r="F125">
            <v>69661.078881159308</v>
          </cell>
          <cell r="G125">
            <v>32579.340429687025</v>
          </cell>
          <cell r="H125">
            <v>70046.472067167575</v>
          </cell>
          <cell r="I125">
            <v>34187.186431796043</v>
          </cell>
          <cell r="J125">
            <v>71797.098380014242</v>
          </cell>
          <cell r="K125">
            <v>35644.83245784531</v>
          </cell>
          <cell r="L125">
            <v>73129.776230909702</v>
          </cell>
          <cell r="Z125">
            <v>143</v>
          </cell>
          <cell r="AA125" t="str">
            <v>PRENTON TANK</v>
          </cell>
          <cell r="AB125">
            <v>34625</v>
          </cell>
          <cell r="AC125">
            <v>35402.980729344985</v>
          </cell>
          <cell r="AD125">
            <v>777.98072934498487</v>
          </cell>
          <cell r="AE125">
            <v>2.246875752620895E-2</v>
          </cell>
        </row>
        <row r="126">
          <cell r="A126">
            <v>146</v>
          </cell>
          <cell r="B126" t="str">
            <v>SUTTON HALL SOUTH</v>
          </cell>
          <cell r="C126">
            <v>9533.8744970052721</v>
          </cell>
          <cell r="D126">
            <v>20209.422035164913</v>
          </cell>
          <cell r="E126">
            <v>9595.2219764002821</v>
          </cell>
          <cell r="F126">
            <v>20300.275518334336</v>
          </cell>
          <cell r="G126">
            <v>9717.1681479025974</v>
          </cell>
          <cell r="H126">
            <v>20487.490754784758</v>
          </cell>
          <cell r="I126">
            <v>10264.421592610661</v>
          </cell>
          <cell r="J126">
            <v>21360.326047105187</v>
          </cell>
          <cell r="K126">
            <v>10728.21795274983</v>
          </cell>
          <cell r="L126">
            <v>21922.652796506332</v>
          </cell>
          <cell r="Z126">
            <v>145</v>
          </cell>
          <cell r="AA126" t="str">
            <v>SUTTON HALL NORTH</v>
          </cell>
          <cell r="AB126">
            <v>68968</v>
          </cell>
          <cell r="AC126">
            <v>69476.41572343788</v>
          </cell>
          <cell r="AD126">
            <v>508.41572343787993</v>
          </cell>
          <cell r="AE126">
            <v>7.3717626063954291E-3</v>
          </cell>
        </row>
        <row r="127">
          <cell r="A127">
            <v>147</v>
          </cell>
          <cell r="B127" t="str">
            <v>RUNCORN WEST AND FRODSHAM</v>
          </cell>
          <cell r="C127">
            <v>7108.5245660963383</v>
          </cell>
          <cell r="D127">
            <v>16037.005604261596</v>
          </cell>
          <cell r="E127">
            <v>7147.8982792050456</v>
          </cell>
          <cell r="F127">
            <v>16075.287307426841</v>
          </cell>
          <cell r="G127">
            <v>7221.8333902746426</v>
          </cell>
          <cell r="H127">
            <v>16153.887391401275</v>
          </cell>
          <cell r="I127">
            <v>7544.9037194504963</v>
          </cell>
          <cell r="J127">
            <v>16527.096683709358</v>
          </cell>
          <cell r="K127">
            <v>7851.2232945048572</v>
          </cell>
          <cell r="L127">
            <v>16928.478051047849</v>
          </cell>
          <cell r="Z127">
            <v>146</v>
          </cell>
          <cell r="AA127" t="str">
            <v>SUTTON HALL SOUTH</v>
          </cell>
          <cell r="AB127">
            <v>19860</v>
          </cell>
          <cell r="AC127">
            <v>20209.422035164913</v>
          </cell>
          <cell r="AD127">
            <v>349.42203516491281</v>
          </cell>
          <cell r="AE127">
            <v>1.7594261589371239E-2</v>
          </cell>
        </row>
        <row r="128">
          <cell r="A128">
            <v>148</v>
          </cell>
          <cell r="B128" t="str">
            <v>RUNCORN EAST</v>
          </cell>
          <cell r="C128">
            <v>21221.815120289451</v>
          </cell>
          <cell r="D128">
            <v>50052.620864627854</v>
          </cell>
          <cell r="E128">
            <v>21325.592398042478</v>
          </cell>
          <cell r="F128">
            <v>50152.370044526586</v>
          </cell>
          <cell r="G128">
            <v>21542.892544184793</v>
          </cell>
          <cell r="H128">
            <v>50374.439195771265</v>
          </cell>
          <cell r="I128">
            <v>22342.303979213502</v>
          </cell>
          <cell r="J128">
            <v>51096.5965685275</v>
          </cell>
          <cell r="K128">
            <v>22725.442663033104</v>
          </cell>
          <cell r="L128">
            <v>51298.574874115388</v>
          </cell>
          <cell r="Z128">
            <v>147</v>
          </cell>
          <cell r="AA128" t="str">
            <v>RUNCORN WEST AND FRODSHAM</v>
          </cell>
          <cell r="AB128">
            <v>16014</v>
          </cell>
          <cell r="AC128">
            <v>16037.005604261596</v>
          </cell>
          <cell r="AD128">
            <v>23.005604261596091</v>
          </cell>
          <cell r="AE128">
            <v>1.4365932472584046E-3</v>
          </cell>
        </row>
        <row r="129">
          <cell r="A129">
            <v>152</v>
          </cell>
          <cell r="B129" t="str">
            <v>GORSTY SOUTH</v>
          </cell>
          <cell r="C129">
            <v>24798.316907293211</v>
          </cell>
          <cell r="D129">
            <v>57640.641348098135</v>
          </cell>
          <cell r="E129">
            <v>24948.12087718914</v>
          </cell>
          <cell r="F129">
            <v>57832.482143157584</v>
          </cell>
          <cell r="G129">
            <v>25223.795751122718</v>
          </cell>
          <cell r="H129">
            <v>58236.991198565855</v>
          </cell>
          <cell r="I129">
            <v>26439.581397679594</v>
          </cell>
          <cell r="J129">
            <v>60196.758258769558</v>
          </cell>
          <cell r="K129">
            <v>27870.373887232479</v>
          </cell>
          <cell r="L129">
            <v>62437.038348179034</v>
          </cell>
          <cell r="Z129">
            <v>148</v>
          </cell>
          <cell r="AA129" t="str">
            <v>RUNCORN EAST</v>
          </cell>
          <cell r="AB129">
            <v>50449</v>
          </cell>
          <cell r="AC129">
            <v>50052.620864627854</v>
          </cell>
          <cell r="AD129">
            <v>-396.37913537214627</v>
          </cell>
          <cell r="AE129">
            <v>-7.857026608498607E-3</v>
          </cell>
        </row>
        <row r="130">
          <cell r="A130">
            <v>153</v>
          </cell>
          <cell r="B130" t="str">
            <v>GORSTY NORTH</v>
          </cell>
          <cell r="C130">
            <v>18442.072677978897</v>
          </cell>
          <cell r="D130">
            <v>46660.050545773971</v>
          </cell>
          <cell r="E130">
            <v>18538.332433912383</v>
          </cell>
          <cell r="F130">
            <v>46767.215083254545</v>
          </cell>
          <cell r="G130">
            <v>18708.43038697046</v>
          </cell>
          <cell r="H130">
            <v>47013.489412008872</v>
          </cell>
          <cell r="I130">
            <v>19304.703320753779</v>
          </cell>
          <cell r="J130">
            <v>48115.121854389276</v>
          </cell>
          <cell r="K130">
            <v>20024.114660537267</v>
          </cell>
          <cell r="L130">
            <v>49542.621165539422</v>
          </cell>
          <cell r="Z130">
            <v>152</v>
          </cell>
          <cell r="AA130" t="str">
            <v>GORSTY SOUTH</v>
          </cell>
          <cell r="AB130">
            <v>52947</v>
          </cell>
          <cell r="AC130">
            <v>57640.641348098135</v>
          </cell>
          <cell r="AD130">
            <v>4693.6413480981355</v>
          </cell>
          <cell r="AE130">
            <v>8.8647918637470222E-2</v>
          </cell>
        </row>
        <row r="131">
          <cell r="A131">
            <v>154</v>
          </cell>
          <cell r="B131" t="str">
            <v>ALSAGER</v>
          </cell>
          <cell r="C131">
            <v>8238.9615780380718</v>
          </cell>
          <cell r="D131">
            <v>17863.495527804054</v>
          </cell>
          <cell r="E131">
            <v>8299.276139905096</v>
          </cell>
          <cell r="F131">
            <v>17951.602198537927</v>
          </cell>
          <cell r="G131">
            <v>8409.9965902935437</v>
          </cell>
          <cell r="H131">
            <v>18133.532072618316</v>
          </cell>
          <cell r="I131">
            <v>8925.8956740818358</v>
          </cell>
          <cell r="J131">
            <v>19008.470658282014</v>
          </cell>
          <cell r="K131">
            <v>9394.024596599711</v>
          </cell>
          <cell r="L131">
            <v>19682.510740102971</v>
          </cell>
          <cell r="Z131">
            <v>153</v>
          </cell>
          <cell r="AA131" t="str">
            <v>GORSTY NORTH</v>
          </cell>
          <cell r="AB131">
            <v>49864</v>
          </cell>
          <cell r="AC131">
            <v>46660.050545773971</v>
          </cell>
          <cell r="AD131">
            <v>-3203.949454226029</v>
          </cell>
          <cell r="AE131">
            <v>-6.4253759309843353E-2</v>
          </cell>
        </row>
        <row r="132">
          <cell r="A132">
            <v>155</v>
          </cell>
          <cell r="B132" t="str">
            <v>RIDLEY AND BULKELY</v>
          </cell>
          <cell r="C132">
            <v>6438.570156789222</v>
          </cell>
          <cell r="D132">
            <v>13829.56202803339</v>
          </cell>
          <cell r="E132">
            <v>6480.9354539109545</v>
          </cell>
          <cell r="F132">
            <v>13894.344291138452</v>
          </cell>
          <cell r="G132">
            <v>6561.5021681867438</v>
          </cell>
          <cell r="H132">
            <v>14021.579344619655</v>
          </cell>
          <cell r="I132">
            <v>6873.3932167410339</v>
          </cell>
          <cell r="J132">
            <v>14515.278980480698</v>
          </cell>
          <cell r="K132">
            <v>7132.3029610658987</v>
          </cell>
          <cell r="L132">
            <v>14811.199513310918</v>
          </cell>
          <cell r="Z132">
            <v>154</v>
          </cell>
          <cell r="AA132" t="str">
            <v>ALSAGER</v>
          </cell>
          <cell r="AB132">
            <v>17847</v>
          </cell>
          <cell r="AC132">
            <v>17863.495527804054</v>
          </cell>
          <cell r="AD132">
            <v>16.495527804054291</v>
          </cell>
          <cell r="AE132">
            <v>9.2427454496858241E-4</v>
          </cell>
        </row>
        <row r="133">
          <cell r="A133">
            <v>157</v>
          </cell>
          <cell r="B133" t="str">
            <v>NORTHWICH WEST</v>
          </cell>
          <cell r="C133">
            <v>17021.783819555752</v>
          </cell>
          <cell r="D133">
            <v>38488.337141475306</v>
          </cell>
          <cell r="E133">
            <v>17096.638674290418</v>
          </cell>
          <cell r="F133">
            <v>38597.182540377951</v>
          </cell>
          <cell r="G133">
            <v>17243.568530598215</v>
          </cell>
          <cell r="H133">
            <v>38814.615583808736</v>
          </cell>
          <cell r="I133">
            <v>17861.280517518022</v>
          </cell>
          <cell r="J133">
            <v>39803.353783361519</v>
          </cell>
          <cell r="K133">
            <v>18435.4493287326</v>
          </cell>
          <cell r="L133">
            <v>40601.726487315485</v>
          </cell>
          <cell r="Z133">
            <v>155</v>
          </cell>
          <cell r="AA133" t="str">
            <v>RIDLEY AND BULKLEY</v>
          </cell>
          <cell r="AB133">
            <v>13449</v>
          </cell>
          <cell r="AC133">
            <v>13829.56202803339</v>
          </cell>
          <cell r="AD133">
            <v>380.56202803338965</v>
          </cell>
          <cell r="AE133">
            <v>2.8296678417234714E-2</v>
          </cell>
        </row>
        <row r="134">
          <cell r="A134">
            <v>158</v>
          </cell>
          <cell r="B134" t="str">
            <v>NORTHWICH EAST</v>
          </cell>
          <cell r="C134">
            <v>12662.675930872079</v>
          </cell>
          <cell r="D134">
            <v>29579.000930234586</v>
          </cell>
          <cell r="E134">
            <v>12704.20121870695</v>
          </cell>
          <cell r="F134">
            <v>29631.540400302332</v>
          </cell>
          <cell r="G134">
            <v>12791.009987915699</v>
          </cell>
          <cell r="H134">
            <v>29745.303513979165</v>
          </cell>
          <cell r="I134">
            <v>13112.219544697127</v>
          </cell>
          <cell r="J134">
            <v>30236.036708002732</v>
          </cell>
          <cell r="K134">
            <v>13389.575811843944</v>
          </cell>
          <cell r="L134">
            <v>30654.334515891514</v>
          </cell>
          <cell r="Z134">
            <v>157</v>
          </cell>
          <cell r="AA134" t="str">
            <v>NORTHWICH WEST</v>
          </cell>
          <cell r="AB134">
            <v>38117</v>
          </cell>
          <cell r="AC134">
            <v>38488.337141475306</v>
          </cell>
          <cell r="AD134">
            <v>371.33714147530554</v>
          </cell>
          <cell r="AE134">
            <v>9.7420348263322284E-3</v>
          </cell>
        </row>
        <row r="135">
          <cell r="A135">
            <v>159</v>
          </cell>
          <cell r="B135" t="str">
            <v>SMALLWOOD</v>
          </cell>
          <cell r="C135">
            <v>14867.570451455156</v>
          </cell>
          <cell r="D135">
            <v>32688.373280270644</v>
          </cell>
          <cell r="E135">
            <v>14967.60773777875</v>
          </cell>
          <cell r="F135">
            <v>32828.26745104303</v>
          </cell>
          <cell r="G135">
            <v>15152.078441486727</v>
          </cell>
          <cell r="H135">
            <v>33112.208654879607</v>
          </cell>
          <cell r="I135">
            <v>15946.955673101069</v>
          </cell>
          <cell r="J135">
            <v>34376.690551505482</v>
          </cell>
          <cell r="K135">
            <v>16796.075925385445</v>
          </cell>
          <cell r="L135">
            <v>35550.892624638254</v>
          </cell>
          <cell r="Z135">
            <v>158</v>
          </cell>
          <cell r="AA135" t="str">
            <v>NORTHWICH EAST</v>
          </cell>
          <cell r="AB135">
            <v>28860</v>
          </cell>
          <cell r="AC135">
            <v>29579.000930234586</v>
          </cell>
          <cell r="AD135">
            <v>719.00093023458612</v>
          </cell>
          <cell r="AE135">
            <v>2.4913407146035554E-2</v>
          </cell>
        </row>
        <row r="136">
          <cell r="A136">
            <v>161</v>
          </cell>
          <cell r="B136" t="str">
            <v>WINSFORD</v>
          </cell>
          <cell r="C136">
            <v>18577.778812236131</v>
          </cell>
          <cell r="D136">
            <v>44793.789693967112</v>
          </cell>
          <cell r="E136">
            <v>18649.513452141939</v>
          </cell>
          <cell r="F136">
            <v>44880.402710062386</v>
          </cell>
          <cell r="G136">
            <v>18775.731113047208</v>
          </cell>
          <cell r="H136">
            <v>45045.064354917049</v>
          </cell>
          <cell r="I136">
            <v>19182.224774667255</v>
          </cell>
          <cell r="J136">
            <v>45718.403285231259</v>
          </cell>
          <cell r="K136">
            <v>19703.156735668083</v>
          </cell>
          <cell r="L136">
            <v>46620.715744744179</v>
          </cell>
          <cell r="Z136">
            <v>159</v>
          </cell>
          <cell r="AA136" t="str">
            <v>SMALLWOOD</v>
          </cell>
          <cell r="AB136">
            <v>32132</v>
          </cell>
          <cell r="AC136">
            <v>32688.373280270644</v>
          </cell>
          <cell r="AD136">
            <v>556.37328027064359</v>
          </cell>
          <cell r="AE136">
            <v>1.7315239644922306E-2</v>
          </cell>
        </row>
        <row r="137">
          <cell r="A137">
            <v>162</v>
          </cell>
          <cell r="B137" t="str">
            <v>CONGLETON  CLOUD</v>
          </cell>
          <cell r="C137">
            <v>13395.039998191685</v>
          </cell>
          <cell r="D137">
            <v>29932.288900140327</v>
          </cell>
          <cell r="E137">
            <v>13483.080935490118</v>
          </cell>
          <cell r="F137">
            <v>30063.175865431294</v>
          </cell>
          <cell r="G137">
            <v>13646.241720513694</v>
          </cell>
          <cell r="H137">
            <v>30332.618256727797</v>
          </cell>
          <cell r="I137">
            <v>14376.85853617342</v>
          </cell>
          <cell r="J137">
            <v>31579.671470945726</v>
          </cell>
          <cell r="K137">
            <v>15067.74400345828</v>
          </cell>
          <cell r="L137">
            <v>32672.80020509956</v>
          </cell>
          <cell r="Z137">
            <v>161</v>
          </cell>
          <cell r="AA137" t="str">
            <v>WINSFORD</v>
          </cell>
          <cell r="AB137">
            <v>44502</v>
          </cell>
          <cell r="AC137">
            <v>44793.789693967112</v>
          </cell>
          <cell r="AD137">
            <v>291.78969396711182</v>
          </cell>
          <cell r="AE137">
            <v>6.5567770879311447E-3</v>
          </cell>
        </row>
        <row r="138">
          <cell r="A138">
            <v>163</v>
          </cell>
          <cell r="B138" t="str">
            <v>CONGLETON MOW COP</v>
          </cell>
          <cell r="C138">
            <v>2452.6156671841031</v>
          </cell>
          <cell r="D138">
            <v>5201.9575831695493</v>
          </cell>
          <cell r="E138">
            <v>2469.2931254343521</v>
          </cell>
          <cell r="F138">
            <v>5223.7588518172288</v>
          </cell>
          <cell r="G138">
            <v>2499.9160992323032</v>
          </cell>
          <cell r="H138">
            <v>5270.6840045699564</v>
          </cell>
          <cell r="I138">
            <v>2620.6948104440821</v>
          </cell>
          <cell r="J138">
            <v>5466.3927893452246</v>
          </cell>
          <cell r="K138">
            <v>2726.7827732177234</v>
          </cell>
          <cell r="L138">
            <v>5603.2617465296262</v>
          </cell>
          <cell r="Z138">
            <v>162</v>
          </cell>
          <cell r="AA138" t="str">
            <v>CONGLETON CLOUD</v>
          </cell>
          <cell r="AB138">
            <v>30017</v>
          </cell>
          <cell r="AC138">
            <v>29932.288900140327</v>
          </cell>
          <cell r="AD138">
            <v>-84.711099859672686</v>
          </cell>
          <cell r="AE138">
            <v>-2.8221041363118461E-3</v>
          </cell>
        </row>
        <row r="139">
          <cell r="A139">
            <v>164</v>
          </cell>
          <cell r="B139" t="str">
            <v>KELSALL</v>
          </cell>
          <cell r="C139">
            <v>2810.309675980865</v>
          </cell>
          <cell r="D139">
            <v>6016.2428812613916</v>
          </cell>
          <cell r="E139">
            <v>2826.2472695081892</v>
          </cell>
          <cell r="F139">
            <v>6041.6949881128003</v>
          </cell>
          <cell r="G139">
            <v>2858.6581420945558</v>
          </cell>
          <cell r="H139">
            <v>6093.3866511207698</v>
          </cell>
          <cell r="I139">
            <v>3000.0422144707959</v>
          </cell>
          <cell r="J139">
            <v>6322.6091183747603</v>
          </cell>
          <cell r="K139">
            <v>3112.7853175617806</v>
          </cell>
          <cell r="L139">
            <v>6440.925830267387</v>
          </cell>
          <cell r="Z139">
            <v>163</v>
          </cell>
          <cell r="AA139" t="str">
            <v>CONGLETON MOW COP</v>
          </cell>
          <cell r="AB139">
            <v>5156</v>
          </cell>
          <cell r="AC139">
            <v>5201.9575831695493</v>
          </cell>
          <cell r="AD139">
            <v>45.957583169549252</v>
          </cell>
          <cell r="AE139">
            <v>8.9134179925425237E-3</v>
          </cell>
        </row>
        <row r="140">
          <cell r="A140">
            <v>166</v>
          </cell>
          <cell r="B140" t="str">
            <v>AUDLEM</v>
          </cell>
          <cell r="C140">
            <v>3878.2385443790663</v>
          </cell>
          <cell r="D140">
            <v>8606.8876676924629</v>
          </cell>
          <cell r="E140">
            <v>3901.3557325089828</v>
          </cell>
          <cell r="F140">
            <v>8639.4630628853283</v>
          </cell>
          <cell r="G140">
            <v>3948.2858540146194</v>
          </cell>
          <cell r="H140">
            <v>8714.3882746108939</v>
          </cell>
          <cell r="I140">
            <v>4150.8318370563347</v>
          </cell>
          <cell r="J140">
            <v>9054.8905311037579</v>
          </cell>
          <cell r="K140">
            <v>4342.4238665616076</v>
          </cell>
          <cell r="L140">
            <v>9323.0440903306971</v>
          </cell>
          <cell r="Z140">
            <v>164</v>
          </cell>
          <cell r="AA140" t="str">
            <v>KELSALL</v>
          </cell>
          <cell r="AB140">
            <v>5760</v>
          </cell>
          <cell r="AC140">
            <v>6016.2428812613916</v>
          </cell>
          <cell r="AD140">
            <v>256.24288126139163</v>
          </cell>
          <cell r="AE140">
            <v>4.4486611330102711E-2</v>
          </cell>
        </row>
        <row r="141">
          <cell r="A141">
            <v>167</v>
          </cell>
          <cell r="B141" t="str">
            <v>MALPAS AND MOULDSWORTH</v>
          </cell>
          <cell r="C141">
            <v>6183.1580383557102</v>
          </cell>
          <cell r="D141">
            <v>13627.808156766669</v>
          </cell>
          <cell r="E141">
            <v>6215.5560904207614</v>
          </cell>
          <cell r="F141">
            <v>13675.919371973327</v>
          </cell>
          <cell r="G141">
            <v>6280.665793330807</v>
          </cell>
          <cell r="H141">
            <v>13779.054623036138</v>
          </cell>
          <cell r="I141">
            <v>6573.3709656670453</v>
          </cell>
          <cell r="J141">
            <v>14298.121350764121</v>
          </cell>
          <cell r="K141">
            <v>6822.8121746686593</v>
          </cell>
          <cell r="L141">
            <v>14626.48254389397</v>
          </cell>
          <cell r="Z141">
            <v>166</v>
          </cell>
          <cell r="AA141" t="str">
            <v>AUDLEM</v>
          </cell>
          <cell r="AB141">
            <v>8419</v>
          </cell>
          <cell r="AC141">
            <v>8606.8876676924629</v>
          </cell>
          <cell r="AD141">
            <v>187.88766769246286</v>
          </cell>
          <cell r="AE141">
            <v>2.2317100331685814E-2</v>
          </cell>
        </row>
        <row r="142">
          <cell r="A142">
            <v>169</v>
          </cell>
          <cell r="B142" t="str">
            <v>HOLT SOUTH EAST</v>
          </cell>
          <cell r="C142">
            <v>64.656687937839749</v>
          </cell>
          <cell r="D142">
            <v>147.17593507068582</v>
          </cell>
          <cell r="E142">
            <v>64.915134137710524</v>
          </cell>
          <cell r="F142">
            <v>147.5271236934764</v>
          </cell>
          <cell r="G142">
            <v>65.283021811813711</v>
          </cell>
          <cell r="H142">
            <v>148.01995193657146</v>
          </cell>
          <cell r="I142">
            <v>68.686413298047924</v>
          </cell>
          <cell r="J142">
            <v>152.9132445557423</v>
          </cell>
          <cell r="K142">
            <v>71.327224700096181</v>
          </cell>
          <cell r="L142">
            <v>155.06904816170641</v>
          </cell>
          <cell r="Z142">
            <v>167</v>
          </cell>
          <cell r="AA142" t="str">
            <v>MALPAS AND MOULDSWORTH</v>
          </cell>
          <cell r="AB142">
            <v>13095</v>
          </cell>
          <cell r="AC142">
            <v>13627.808156766669</v>
          </cell>
          <cell r="AD142">
            <v>532.80815676666862</v>
          </cell>
          <cell r="AE142">
            <v>4.0687908115056785E-2</v>
          </cell>
        </row>
        <row r="143">
          <cell r="A143">
            <v>171</v>
          </cell>
          <cell r="B143" t="str">
            <v>KIRKBY</v>
          </cell>
          <cell r="C143">
            <v>18417.945455566754</v>
          </cell>
          <cell r="D143">
            <v>43757.531492711685</v>
          </cell>
          <cell r="E143">
            <v>18510.126555879844</v>
          </cell>
          <cell r="F143">
            <v>43831.085950563865</v>
          </cell>
          <cell r="G143">
            <v>18719.95590573255</v>
          </cell>
          <cell r="H143">
            <v>44018.440520505006</v>
          </cell>
          <cell r="I143">
            <v>19363.938919324104</v>
          </cell>
          <cell r="J143">
            <v>44575.397992211816</v>
          </cell>
          <cell r="K143">
            <v>19966.41171708675</v>
          </cell>
          <cell r="L143">
            <v>45132.581739286863</v>
          </cell>
          <cell r="Z143">
            <v>169</v>
          </cell>
          <cell r="AA143" t="str">
            <v>HOLT SOUTH EAST</v>
          </cell>
          <cell r="AB143">
            <v>115</v>
          </cell>
          <cell r="AC143">
            <v>147.17593507068582</v>
          </cell>
          <cell r="AD143">
            <v>32.175935070685824</v>
          </cell>
          <cell r="AE143">
            <v>0.27979073974509411</v>
          </cell>
        </row>
        <row r="144">
          <cell r="A144">
            <v>173</v>
          </cell>
          <cell r="B144" t="str">
            <v>FAZAKERLEY</v>
          </cell>
          <cell r="C144">
            <v>30604.591394094925</v>
          </cell>
          <cell r="D144">
            <v>68038.085776198946</v>
          </cell>
          <cell r="E144">
            <v>30816.38981308604</v>
          </cell>
          <cell r="F144">
            <v>68294.774726985197</v>
          </cell>
          <cell r="G144">
            <v>31262.398488573639</v>
          </cell>
          <cell r="H144">
            <v>68804.620830699947</v>
          </cell>
          <cell r="I144">
            <v>33132.555662864339</v>
          </cell>
          <cell r="J144">
            <v>71088.413161392789</v>
          </cell>
          <cell r="K144">
            <v>35193.295037231983</v>
          </cell>
          <cell r="L144">
            <v>73603.880673859545</v>
          </cell>
          <cell r="Z144">
            <v>171</v>
          </cell>
          <cell r="AA144" t="str">
            <v>KIRKBY</v>
          </cell>
          <cell r="AB144">
            <v>43374</v>
          </cell>
          <cell r="AC144">
            <v>43757.531492711685</v>
          </cell>
          <cell r="AD144">
            <v>383.53149271168513</v>
          </cell>
          <cell r="AE144">
            <v>8.8424284758538557E-3</v>
          </cell>
        </row>
        <row r="145">
          <cell r="A145">
            <v>174</v>
          </cell>
          <cell r="B145" t="str">
            <v>NORRIS GREEN</v>
          </cell>
          <cell r="C145">
            <v>19680.764995212776</v>
          </cell>
          <cell r="D145">
            <v>42398.732142775407</v>
          </cell>
          <cell r="E145">
            <v>19836.175648945562</v>
          </cell>
          <cell r="F145">
            <v>42633.875597162187</v>
          </cell>
          <cell r="G145">
            <v>20145.757569105968</v>
          </cell>
          <cell r="H145">
            <v>43069.813089651601</v>
          </cell>
          <cell r="I145">
            <v>21547.311543838998</v>
          </cell>
          <cell r="J145">
            <v>45145.347372601864</v>
          </cell>
          <cell r="K145">
            <v>23382.981928763471</v>
          </cell>
          <cell r="L145">
            <v>47617.930847154632</v>
          </cell>
          <cell r="Z145">
            <v>173</v>
          </cell>
          <cell r="AA145" t="str">
            <v>FAZAKERLEY</v>
          </cell>
          <cell r="AB145">
            <v>67958</v>
          </cell>
          <cell r="AC145">
            <v>68038.085776198946</v>
          </cell>
          <cell r="AD145">
            <v>80.085776198946405</v>
          </cell>
          <cell r="AE145">
            <v>1.1784598752015423E-3</v>
          </cell>
        </row>
        <row r="146">
          <cell r="A146">
            <v>176</v>
          </cell>
          <cell r="B146" t="str">
            <v>LIVERPOOL CTM 36 inch</v>
          </cell>
          <cell r="C146">
            <v>11566.502091625298</v>
          </cell>
          <cell r="D146">
            <v>25279.848628052921</v>
          </cell>
          <cell r="E146">
            <v>11655.256679757684</v>
          </cell>
          <cell r="F146">
            <v>25409.802854784873</v>
          </cell>
          <cell r="G146">
            <v>11836.202826782937</v>
          </cell>
          <cell r="H146">
            <v>25661.087596581383</v>
          </cell>
          <cell r="I146">
            <v>12684.282027912548</v>
          </cell>
          <cell r="J146">
            <v>26915.862299076074</v>
          </cell>
          <cell r="K146">
            <v>13675.260300725933</v>
          </cell>
          <cell r="L146">
            <v>28300.019232782735</v>
          </cell>
          <cell r="Z146">
            <v>174</v>
          </cell>
          <cell r="AA146" t="str">
            <v>NORRIS GREEN</v>
          </cell>
          <cell r="AB146">
            <v>40415</v>
          </cell>
          <cell r="AC146">
            <v>42398.732142775407</v>
          </cell>
          <cell r="AD146">
            <v>1983.7321427754068</v>
          </cell>
          <cell r="AE146">
            <v>4.9084056483370206E-2</v>
          </cell>
        </row>
        <row r="147">
          <cell r="A147">
            <v>178</v>
          </cell>
          <cell r="B147" t="str">
            <v>LIVERPOOL CITY CENTRE</v>
          </cell>
          <cell r="C147">
            <v>13116.835262657143</v>
          </cell>
          <cell r="D147">
            <v>34451.273402525454</v>
          </cell>
          <cell r="E147">
            <v>13212.263992143948</v>
          </cell>
          <cell r="F147">
            <v>34466.301588128146</v>
          </cell>
          <cell r="G147">
            <v>13335.316586044755</v>
          </cell>
          <cell r="H147">
            <v>34327.628655903063</v>
          </cell>
          <cell r="I147">
            <v>13742.93251109596</v>
          </cell>
          <cell r="J147">
            <v>35007.438300068337</v>
          </cell>
          <cell r="K147">
            <v>14660.653558159447</v>
          </cell>
          <cell r="L147">
            <v>36831.035086324351</v>
          </cell>
          <cell r="Z147">
            <v>176</v>
          </cell>
          <cell r="AA147" t="str">
            <v>LIVERPOOL CTM 36 INCH</v>
          </cell>
          <cell r="AB147">
            <v>25793</v>
          </cell>
          <cell r="AC147">
            <v>25279.848628052921</v>
          </cell>
          <cell r="AD147">
            <v>-513.15137194707859</v>
          </cell>
          <cell r="AE147">
            <v>-1.9894985924362368E-2</v>
          </cell>
        </row>
        <row r="148">
          <cell r="A148">
            <v>179</v>
          </cell>
          <cell r="B148" t="str">
            <v>AUBREY</v>
          </cell>
          <cell r="C148">
            <v>24387.683414888965</v>
          </cell>
          <cell r="D148">
            <v>54603.09845544269</v>
          </cell>
          <cell r="E148">
            <v>24583.202867485728</v>
          </cell>
          <cell r="F148">
            <v>54852.620690726086</v>
          </cell>
          <cell r="G148">
            <v>24970.52022510652</v>
          </cell>
          <cell r="H148">
            <v>55293.339362427439</v>
          </cell>
          <cell r="I148">
            <v>26593.725146708115</v>
          </cell>
          <cell r="J148">
            <v>57633.50489881575</v>
          </cell>
          <cell r="K148">
            <v>28433.565301079278</v>
          </cell>
          <cell r="L148">
            <v>60305.035495650431</v>
          </cell>
          <cell r="Z148">
            <v>178</v>
          </cell>
          <cell r="AA148" t="str">
            <v>LIVERPOOL CITY CENTRE</v>
          </cell>
          <cell r="AB148">
            <v>29109</v>
          </cell>
          <cell r="AC148">
            <v>34451.273402525454</v>
          </cell>
          <cell r="AD148">
            <v>5342.273402525454</v>
          </cell>
          <cell r="AE148">
            <v>0.1835265176586435</v>
          </cell>
        </row>
        <row r="149">
          <cell r="A149">
            <v>183</v>
          </cell>
          <cell r="B149" t="str">
            <v>BOOTLE</v>
          </cell>
          <cell r="C149">
            <v>9065.3741697741953</v>
          </cell>
          <cell r="D149">
            <v>22826.303329487135</v>
          </cell>
          <cell r="E149">
            <v>9101.1077327074636</v>
          </cell>
          <cell r="F149">
            <v>22823.26978815097</v>
          </cell>
          <cell r="G149">
            <v>9174.2250160933818</v>
          </cell>
          <cell r="H149">
            <v>22821.043549757713</v>
          </cell>
          <cell r="I149">
            <v>9360.1081958916511</v>
          </cell>
          <cell r="J149">
            <v>22727.169405950659</v>
          </cell>
          <cell r="K149">
            <v>9488.545791077875</v>
          </cell>
          <cell r="L149">
            <v>22782.564771858986</v>
          </cell>
          <cell r="Z149">
            <v>179</v>
          </cell>
          <cell r="AA149" t="str">
            <v>AUBREY</v>
          </cell>
          <cell r="AB149">
            <v>52737</v>
          </cell>
          <cell r="AC149">
            <v>54603.09845544269</v>
          </cell>
          <cell r="AD149">
            <v>1866.0984554426905</v>
          </cell>
          <cell r="AE149">
            <v>3.5384994509408775E-2</v>
          </cell>
        </row>
        <row r="150">
          <cell r="A150">
            <v>184</v>
          </cell>
          <cell r="B150" t="str">
            <v>TOXTETH</v>
          </cell>
          <cell r="C150">
            <v>10754.879070017998</v>
          </cell>
          <cell r="D150">
            <v>26040.764081413025</v>
          </cell>
          <cell r="E150">
            <v>10844.900972446861</v>
          </cell>
          <cell r="F150">
            <v>26133.447509061891</v>
          </cell>
          <cell r="G150">
            <v>11001.576020544731</v>
          </cell>
          <cell r="H150">
            <v>26239.33960574877</v>
          </cell>
          <cell r="I150">
            <v>11603.239762609099</v>
          </cell>
          <cell r="J150">
            <v>27024.844653750723</v>
          </cell>
          <cell r="K150">
            <v>12353.689396252017</v>
          </cell>
          <cell r="L150">
            <v>28337.670094241981</v>
          </cell>
          <cell r="Z150">
            <v>183</v>
          </cell>
          <cell r="AA150" t="str">
            <v>BOOTLE</v>
          </cell>
          <cell r="AB150">
            <v>22360</v>
          </cell>
          <cell r="AC150">
            <v>22826.303329487135</v>
          </cell>
          <cell r="AD150">
            <v>466.30332948713476</v>
          </cell>
          <cell r="AE150">
            <v>2.0854352839317296E-2</v>
          </cell>
        </row>
        <row r="151">
          <cell r="A151">
            <v>185</v>
          </cell>
          <cell r="B151" t="str">
            <v>MOSSLEY</v>
          </cell>
          <cell r="C151">
            <v>12275.587447164567</v>
          </cell>
          <cell r="D151">
            <v>26310.228361630208</v>
          </cell>
          <cell r="E151">
            <v>12384.955720394131</v>
          </cell>
          <cell r="F151">
            <v>26434.718464516154</v>
          </cell>
          <cell r="G151">
            <v>12600.85952533122</v>
          </cell>
          <cell r="H151">
            <v>26673.796981502728</v>
          </cell>
          <cell r="I151">
            <v>13565.086923147208</v>
          </cell>
          <cell r="J151">
            <v>28209.554362269842</v>
          </cell>
          <cell r="K151">
            <v>14660.061625717168</v>
          </cell>
          <cell r="L151">
            <v>29811.867153781113</v>
          </cell>
          <cell r="Z151">
            <v>184</v>
          </cell>
          <cell r="AA151" t="str">
            <v>TOXTETH</v>
          </cell>
          <cell r="AB151">
            <v>25101</v>
          </cell>
          <cell r="AC151">
            <v>26040.764081413025</v>
          </cell>
          <cell r="AD151">
            <v>939.76408141302454</v>
          </cell>
          <cell r="AE151">
            <v>3.7439308450381438E-2</v>
          </cell>
        </row>
        <row r="152">
          <cell r="A152">
            <v>186</v>
          </cell>
          <cell r="B152" t="str">
            <v>WAVERTREE</v>
          </cell>
          <cell r="C152">
            <v>18195.636142899704</v>
          </cell>
          <cell r="D152">
            <v>39929.723324086539</v>
          </cell>
          <cell r="E152">
            <v>18344.387376115723</v>
          </cell>
          <cell r="F152">
            <v>40124.506878576081</v>
          </cell>
          <cell r="G152">
            <v>18625.26816720585</v>
          </cell>
          <cell r="H152">
            <v>40450.731421571203</v>
          </cell>
          <cell r="I152">
            <v>19816.383914685837</v>
          </cell>
          <cell r="J152">
            <v>42087.190947906172</v>
          </cell>
          <cell r="K152">
            <v>21310.383620733857</v>
          </cell>
          <cell r="L152">
            <v>44281.04347292985</v>
          </cell>
          <cell r="Z152">
            <v>185</v>
          </cell>
          <cell r="AA152" t="str">
            <v>MOSSLEY</v>
          </cell>
          <cell r="AB152">
            <v>26398</v>
          </cell>
          <cell r="AC152">
            <v>26310.228361630208</v>
          </cell>
          <cell r="AD152">
            <v>-87.771638369791617</v>
          </cell>
          <cell r="AE152">
            <v>-3.3249351606103347E-3</v>
          </cell>
        </row>
        <row r="153">
          <cell r="A153">
            <v>187</v>
          </cell>
          <cell r="B153" t="str">
            <v>CHILDWALL</v>
          </cell>
          <cell r="C153">
            <v>8493.0025527188227</v>
          </cell>
          <cell r="D153">
            <v>16774.318347835208</v>
          </cell>
          <cell r="E153">
            <v>8558.5778338383334</v>
          </cell>
          <cell r="F153">
            <v>16867.175371515521</v>
          </cell>
          <cell r="G153">
            <v>8687.47224221342</v>
          </cell>
          <cell r="H153">
            <v>17040.642535120791</v>
          </cell>
          <cell r="I153">
            <v>9358.9267389639954</v>
          </cell>
          <cell r="J153">
            <v>18003.519689537359</v>
          </cell>
          <cell r="K153">
            <v>10231.429654981239</v>
          </cell>
          <cell r="L153">
            <v>19092.639793345443</v>
          </cell>
          <cell r="Z153">
            <v>186</v>
          </cell>
          <cell r="AA153" t="str">
            <v>WAVERTREE</v>
          </cell>
          <cell r="AB153">
            <v>38662</v>
          </cell>
          <cell r="AC153">
            <v>39929.723324086539</v>
          </cell>
          <cell r="AD153">
            <v>1267.7233240865389</v>
          </cell>
          <cell r="AE153">
            <v>3.2789905439101416E-2</v>
          </cell>
        </row>
        <row r="154">
          <cell r="A154">
            <v>188</v>
          </cell>
          <cell r="B154" t="str">
            <v>HUYTON EAST</v>
          </cell>
          <cell r="C154">
            <v>15132.795345099954</v>
          </cell>
          <cell r="D154">
            <v>34298.347001336493</v>
          </cell>
          <cell r="E154">
            <v>15193.303011815418</v>
          </cell>
          <cell r="F154">
            <v>34340.955286211421</v>
          </cell>
          <cell r="G154">
            <v>15338.679704822252</v>
          </cell>
          <cell r="H154">
            <v>34466.098434722138</v>
          </cell>
          <cell r="I154">
            <v>15999.60564205413</v>
          </cell>
          <cell r="J154">
            <v>35228.037835408933</v>
          </cell>
          <cell r="K154">
            <v>16857.747558217714</v>
          </cell>
          <cell r="L154">
            <v>36276.833357457741</v>
          </cell>
          <cell r="Z154">
            <v>187</v>
          </cell>
          <cell r="AA154" t="str">
            <v>CHILDWALL</v>
          </cell>
          <cell r="AB154">
            <v>16501</v>
          </cell>
          <cell r="AC154">
            <v>16774.318347835208</v>
          </cell>
          <cell r="AD154">
            <v>273.31834783520753</v>
          </cell>
          <cell r="AE154">
            <v>1.6563744490346498E-2</v>
          </cell>
        </row>
        <row r="155">
          <cell r="A155">
            <v>189</v>
          </cell>
          <cell r="B155" t="str">
            <v>LIVERPOOL CTM 40 inch</v>
          </cell>
          <cell r="C155">
            <v>31107.220788790022</v>
          </cell>
          <cell r="D155">
            <v>75464.398984928746</v>
          </cell>
          <cell r="E155">
            <v>31292.836389394339</v>
          </cell>
          <cell r="F155">
            <v>75604.044649561518</v>
          </cell>
          <cell r="G155">
            <v>31652.182879628144</v>
          </cell>
          <cell r="H155">
            <v>75802.263933144015</v>
          </cell>
          <cell r="I155">
            <v>33429.730596390284</v>
          </cell>
          <cell r="J155">
            <v>78372.669807639497</v>
          </cell>
          <cell r="K155">
            <v>35611.998187966725</v>
          </cell>
          <cell r="L155">
            <v>81690.507661078096</v>
          </cell>
          <cell r="Z155">
            <v>188</v>
          </cell>
          <cell r="AA155" t="str">
            <v>HUYTON EAST</v>
          </cell>
          <cell r="AB155">
            <v>27113</v>
          </cell>
          <cell r="AC155">
            <v>34298.347001336493</v>
          </cell>
          <cell r="AD155">
            <v>7185.3470013364931</v>
          </cell>
          <cell r="AE155">
            <v>0.26501482688512867</v>
          </cell>
        </row>
        <row r="156">
          <cell r="A156">
            <v>190</v>
          </cell>
          <cell r="B156" t="str">
            <v>LIVERPOOL CTM 44 inch</v>
          </cell>
          <cell r="C156">
            <v>33244.691461385766</v>
          </cell>
          <cell r="D156">
            <v>70160.866752267</v>
          </cell>
          <cell r="E156">
            <v>33480.116580229311</v>
          </cell>
          <cell r="F156">
            <v>70482.407832372031</v>
          </cell>
          <cell r="G156">
            <v>33960.650677026606</v>
          </cell>
          <cell r="H156">
            <v>71092.15523983624</v>
          </cell>
          <cell r="I156">
            <v>36276.861868090877</v>
          </cell>
          <cell r="J156">
            <v>74361.601329387559</v>
          </cell>
          <cell r="K156">
            <v>39275.847349347699</v>
          </cell>
          <cell r="L156">
            <v>78326.491619790686</v>
          </cell>
          <cell r="Z156">
            <v>189</v>
          </cell>
          <cell r="AA156" t="str">
            <v>LIVERPOOL CMT 40 INCH</v>
          </cell>
          <cell r="AB156">
            <v>69787</v>
          </cell>
          <cell r="AC156">
            <v>75464.398984928746</v>
          </cell>
          <cell r="AD156">
            <v>5677.3989849287464</v>
          </cell>
          <cell r="AE156">
            <v>8.1353246090657944E-2</v>
          </cell>
        </row>
        <row r="157">
          <cell r="A157">
            <v>191</v>
          </cell>
          <cell r="B157" t="str">
            <v>WOOLTON</v>
          </cell>
          <cell r="C157">
            <v>9261.4090052944484</v>
          </cell>
          <cell r="D157">
            <v>18043.076745548398</v>
          </cell>
          <cell r="E157">
            <v>9336.648424375966</v>
          </cell>
          <cell r="F157">
            <v>18146.373693764959</v>
          </cell>
          <cell r="G157">
            <v>9498.3515698010415</v>
          </cell>
          <cell r="H157">
            <v>18360.289646296573</v>
          </cell>
          <cell r="I157">
            <v>10338.200277335907</v>
          </cell>
          <cell r="J157">
            <v>19656.880795846559</v>
          </cell>
          <cell r="K157">
            <v>11401.607356192091</v>
          </cell>
          <cell r="L157">
            <v>21013.1764777145</v>
          </cell>
          <cell r="Z157">
            <v>190</v>
          </cell>
          <cell r="AA157" t="str">
            <v>LIVERPOOL CMT 44 INCH</v>
          </cell>
          <cell r="AB157">
            <v>76239</v>
          </cell>
          <cell r="AC157">
            <v>70160.866752267</v>
          </cell>
          <cell r="AD157">
            <v>-6078.1332477329997</v>
          </cell>
          <cell r="AE157">
            <v>-7.9724724192775348E-2</v>
          </cell>
        </row>
        <row r="158">
          <cell r="A158">
            <v>192</v>
          </cell>
          <cell r="B158" t="str">
            <v>SPEKE</v>
          </cell>
          <cell r="C158">
            <v>17347.44491120159</v>
          </cell>
          <cell r="D158">
            <v>37148.32600546239</v>
          </cell>
          <cell r="E158">
            <v>17494.552206026598</v>
          </cell>
          <cell r="F158">
            <v>37378.849843442193</v>
          </cell>
          <cell r="G158">
            <v>17794.878667630484</v>
          </cell>
          <cell r="H158">
            <v>37811.243776937794</v>
          </cell>
          <cell r="I158">
            <v>19000.719369033475</v>
          </cell>
          <cell r="J158">
            <v>39564.248044524262</v>
          </cell>
          <cell r="K158">
            <v>20568.37593676832</v>
          </cell>
          <cell r="L158">
            <v>41723.252478864764</v>
          </cell>
          <cell r="Z158">
            <v>191</v>
          </cell>
          <cell r="AA158" t="str">
            <v>WOOLTON</v>
          </cell>
          <cell r="AB158">
            <v>17759</v>
          </cell>
          <cell r="AC158">
            <v>18043.076745548398</v>
          </cell>
          <cell r="AD158">
            <v>284.07674554839832</v>
          </cell>
          <cell r="AE158">
            <v>1.5996212937012123E-2</v>
          </cell>
        </row>
        <row r="159">
          <cell r="A159">
            <v>193</v>
          </cell>
          <cell r="B159" t="str">
            <v>HALEWOOD</v>
          </cell>
          <cell r="C159">
            <v>21030.420169313729</v>
          </cell>
          <cell r="D159">
            <v>44265.076585951836</v>
          </cell>
          <cell r="E159">
            <v>21160.190908138469</v>
          </cell>
          <cell r="F159">
            <v>44429.148462644756</v>
          </cell>
          <cell r="G159">
            <v>21432.580736222844</v>
          </cell>
          <cell r="H159">
            <v>44761.325801790743</v>
          </cell>
          <cell r="I159">
            <v>22710.346608475087</v>
          </cell>
          <cell r="J159">
            <v>46497.269311923897</v>
          </cell>
          <cell r="K159">
            <v>24387.535905002427</v>
          </cell>
          <cell r="L159">
            <v>48697.350137875597</v>
          </cell>
          <cell r="Z159">
            <v>192</v>
          </cell>
          <cell r="AA159" t="str">
            <v>SPEKE</v>
          </cell>
          <cell r="AB159">
            <v>36530</v>
          </cell>
          <cell r="AC159">
            <v>37148.32600546239</v>
          </cell>
          <cell r="AD159">
            <v>618.32600546238973</v>
          </cell>
          <cell r="AE159">
            <v>1.692652629242786E-2</v>
          </cell>
        </row>
        <row r="160">
          <cell r="A160">
            <v>195</v>
          </cell>
          <cell r="B160" t="str">
            <v>LITHERLAND</v>
          </cell>
          <cell r="C160">
            <v>11107.095971530811</v>
          </cell>
          <cell r="D160">
            <v>26441.146240475719</v>
          </cell>
          <cell r="E160">
            <v>11155.731854412712</v>
          </cell>
          <cell r="F160">
            <v>26450.877647945712</v>
          </cell>
          <cell r="G160">
            <v>11256.459346526508</v>
          </cell>
          <cell r="H160">
            <v>26485.51426616338</v>
          </cell>
          <cell r="I160">
            <v>11626.745749624364</v>
          </cell>
          <cell r="J160">
            <v>26649.45874362205</v>
          </cell>
          <cell r="K160">
            <v>12118.845166532799</v>
          </cell>
          <cell r="L160">
            <v>27094.800674682814</v>
          </cell>
          <cell r="Z160">
            <v>193</v>
          </cell>
          <cell r="AA160" t="str">
            <v>HALEWOOD</v>
          </cell>
          <cell r="AB160">
            <v>42904</v>
          </cell>
          <cell r="AC160">
            <v>44265.076585951836</v>
          </cell>
          <cell r="AD160">
            <v>1361.076585951836</v>
          </cell>
          <cell r="AE160">
            <v>3.1723769018083069E-2</v>
          </cell>
        </row>
        <row r="161">
          <cell r="A161">
            <v>196</v>
          </cell>
          <cell r="B161" t="str">
            <v>CROSBY</v>
          </cell>
          <cell r="C161">
            <v>14836.88222214971</v>
          </cell>
          <cell r="D161">
            <v>34217.011357217969</v>
          </cell>
          <cell r="E161">
            <v>14899.708953162915</v>
          </cell>
          <cell r="F161">
            <v>34229.711366466006</v>
          </cell>
          <cell r="G161">
            <v>15031.363562654396</v>
          </cell>
          <cell r="H161">
            <v>34272.928284837726</v>
          </cell>
          <cell r="I161">
            <v>15464.073480200503</v>
          </cell>
          <cell r="J161">
            <v>34391.204256977137</v>
          </cell>
          <cell r="K161">
            <v>15957.67600860755</v>
          </cell>
          <cell r="L161">
            <v>34772.259506778588</v>
          </cell>
          <cell r="Z161">
            <v>195</v>
          </cell>
          <cell r="AA161" t="str">
            <v>LITHERLAND</v>
          </cell>
          <cell r="AB161">
            <v>26645</v>
          </cell>
          <cell r="AC161">
            <v>26441.146240475719</v>
          </cell>
          <cell r="AD161">
            <v>-203.85375952428149</v>
          </cell>
          <cell r="AE161">
            <v>-7.6507322020747419E-3</v>
          </cell>
        </row>
        <row r="162">
          <cell r="A162">
            <v>197</v>
          </cell>
          <cell r="B162" t="str">
            <v>FORMBY</v>
          </cell>
          <cell r="C162">
            <v>11111.424122883987</v>
          </cell>
          <cell r="D162">
            <v>23292.685975401466</v>
          </cell>
          <cell r="E162">
            <v>11172.532618205256</v>
          </cell>
          <cell r="F162">
            <v>23351.087676644776</v>
          </cell>
          <cell r="G162">
            <v>11302.682282948354</v>
          </cell>
          <cell r="H162">
            <v>23494.988981622086</v>
          </cell>
          <cell r="I162">
            <v>12064.373270937407</v>
          </cell>
          <cell r="J162">
            <v>24467.821667442568</v>
          </cell>
          <cell r="K162">
            <v>12662.109374080961</v>
          </cell>
          <cell r="L162">
            <v>24919.771183261753</v>
          </cell>
          <cell r="Z162">
            <v>196</v>
          </cell>
          <cell r="AA162" t="str">
            <v>CROSBY</v>
          </cell>
          <cell r="AB162">
            <v>34330</v>
          </cell>
          <cell r="AC162">
            <v>34217.011357217969</v>
          </cell>
          <cell r="AD162">
            <v>-112.98864278203109</v>
          </cell>
          <cell r="AE162">
            <v>-3.2912508820865452E-3</v>
          </cell>
        </row>
        <row r="163">
          <cell r="A163">
            <v>198</v>
          </cell>
          <cell r="B163" t="str">
            <v>AINSDALE</v>
          </cell>
          <cell r="C163">
            <v>7676.2782062260058</v>
          </cell>
          <cell r="D163">
            <v>16207.107657809964</v>
          </cell>
          <cell r="E163">
            <v>7718.7935252535672</v>
          </cell>
          <cell r="F163">
            <v>16244.529958074765</v>
          </cell>
          <cell r="G163">
            <v>7806.6648608617343</v>
          </cell>
          <cell r="H163">
            <v>16332.973173477256</v>
          </cell>
          <cell r="I163">
            <v>8268.2599566147674</v>
          </cell>
          <cell r="J163">
            <v>16854.190783779341</v>
          </cell>
          <cell r="K163">
            <v>8682.4600864869662</v>
          </cell>
          <cell r="L163">
            <v>17128.315499514891</v>
          </cell>
          <cell r="Z163">
            <v>197</v>
          </cell>
          <cell r="AA163" t="str">
            <v>FORMBY</v>
          </cell>
          <cell r="AB163">
            <v>23274</v>
          </cell>
          <cell r="AC163">
            <v>23292.685975401466</v>
          </cell>
          <cell r="AD163">
            <v>18.685975401465839</v>
          </cell>
          <cell r="AE163">
            <v>8.0286909862790402E-4</v>
          </cell>
        </row>
        <row r="164">
          <cell r="A164">
            <v>199</v>
          </cell>
          <cell r="B164" t="str">
            <v>BIRKDALE</v>
          </cell>
          <cell r="C164">
            <v>8876.5348834521392</v>
          </cell>
          <cell r="D164">
            <v>19727.013856429807</v>
          </cell>
          <cell r="E164">
            <v>8922.6639619915786</v>
          </cell>
          <cell r="F164">
            <v>19765.4461202905</v>
          </cell>
          <cell r="G164">
            <v>9014.4308807783273</v>
          </cell>
          <cell r="H164">
            <v>19853.641734544351</v>
          </cell>
          <cell r="I164">
            <v>9470.8329329451026</v>
          </cell>
          <cell r="J164">
            <v>20408.004037791114</v>
          </cell>
          <cell r="K164">
            <v>9923.3191113967405</v>
          </cell>
          <cell r="L164">
            <v>21001.756581871748</v>
          </cell>
          <cell r="Z164">
            <v>198</v>
          </cell>
          <cell r="AA164" t="str">
            <v>AINSDALE</v>
          </cell>
          <cell r="AB164">
            <v>15845</v>
          </cell>
          <cell r="AC164">
            <v>16207.107657809964</v>
          </cell>
          <cell r="AD164">
            <v>362.10765780996371</v>
          </cell>
          <cell r="AE164">
            <v>2.2853118195643025E-2</v>
          </cell>
        </row>
        <row r="165">
          <cell r="A165">
            <v>200</v>
          </cell>
          <cell r="B165" t="str">
            <v>SOUTHPORT CENTRAL</v>
          </cell>
          <cell r="C165">
            <v>14867.387271129051</v>
          </cell>
          <cell r="D165">
            <v>34340.798994648496</v>
          </cell>
          <cell r="E165">
            <v>14944.852762684663</v>
          </cell>
          <cell r="F165">
            <v>34394.396943020241</v>
          </cell>
          <cell r="G165">
            <v>15101.694686211364</v>
          </cell>
          <cell r="H165">
            <v>34517.438160973696</v>
          </cell>
          <cell r="I165">
            <v>15757.810236153027</v>
          </cell>
          <cell r="J165">
            <v>35165.12167973334</v>
          </cell>
          <cell r="K165">
            <v>16514.19057479874</v>
          </cell>
          <cell r="L165">
            <v>36214.271959170408</v>
          </cell>
          <cell r="Z165">
            <v>199</v>
          </cell>
          <cell r="AA165" t="str">
            <v>BIRKDALE</v>
          </cell>
          <cell r="AB165">
            <v>19509</v>
          </cell>
          <cell r="AC165">
            <v>19727.013856429807</v>
          </cell>
          <cell r="AD165">
            <v>218.01385642980676</v>
          </cell>
          <cell r="AE165">
            <v>1.1175040054836577E-2</v>
          </cell>
        </row>
        <row r="166">
          <cell r="A166">
            <v>201</v>
          </cell>
          <cell r="B166" t="str">
            <v>SOUTHPORT NORTH</v>
          </cell>
          <cell r="C166">
            <v>15174.201460636868</v>
          </cell>
          <cell r="D166">
            <v>33698.047125396159</v>
          </cell>
          <cell r="E166">
            <v>15251.905428766982</v>
          </cell>
          <cell r="F166">
            <v>33768.051241353976</v>
          </cell>
          <cell r="G166">
            <v>15411.88381921041</v>
          </cell>
          <cell r="H166">
            <v>33919.020820907033</v>
          </cell>
          <cell r="I166">
            <v>16153.614755769624</v>
          </cell>
          <cell r="J166">
            <v>34734.571120530753</v>
          </cell>
          <cell r="K166">
            <v>16859.319481011957</v>
          </cell>
          <cell r="L166">
            <v>35403.111022371653</v>
          </cell>
          <cell r="Z166">
            <v>200</v>
          </cell>
          <cell r="AA166" t="str">
            <v>SOUTHPORT CENTRAL</v>
          </cell>
          <cell r="AB166">
            <v>33511</v>
          </cell>
          <cell r="AC166">
            <v>34340.798994648496</v>
          </cell>
          <cell r="AD166">
            <v>829.79899464849586</v>
          </cell>
          <cell r="AE166">
            <v>2.4761988441064003E-2</v>
          </cell>
        </row>
        <row r="167">
          <cell r="A167">
            <v>203</v>
          </cell>
          <cell r="B167" t="str">
            <v>ORMSKIRK</v>
          </cell>
          <cell r="C167">
            <v>9720.6033845639104</v>
          </cell>
          <cell r="D167">
            <v>24550.958710606988</v>
          </cell>
          <cell r="E167">
            <v>9770.8626252201211</v>
          </cell>
          <cell r="F167">
            <v>24576.573695936113</v>
          </cell>
          <cell r="G167">
            <v>9865.4313222138117</v>
          </cell>
          <cell r="H167">
            <v>24613.334072233509</v>
          </cell>
          <cell r="I167">
            <v>10394.24590231931</v>
          </cell>
          <cell r="J167">
            <v>25351.976028458004</v>
          </cell>
          <cell r="K167">
            <v>10899.509234344121</v>
          </cell>
          <cell r="L167">
            <v>26025.43564517963</v>
          </cell>
          <cell r="Z167">
            <v>201</v>
          </cell>
          <cell r="AA167" t="str">
            <v>SOUTHPORT NORTH</v>
          </cell>
          <cell r="AB167">
            <v>33164</v>
          </cell>
          <cell r="AC167">
            <v>33698.047125396159</v>
          </cell>
          <cell r="AD167">
            <v>534.04712539615866</v>
          </cell>
          <cell r="AE167">
            <v>1.6103218109882966E-2</v>
          </cell>
        </row>
        <row r="168">
          <cell r="A168">
            <v>204</v>
          </cell>
          <cell r="B168" t="str">
            <v>TARLETON</v>
          </cell>
          <cell r="C168">
            <v>8602.9471314519706</v>
          </cell>
          <cell r="D168">
            <v>18988.266974878803</v>
          </cell>
          <cell r="E168">
            <v>8642.9116905013998</v>
          </cell>
          <cell r="F168">
            <v>19025.989125186927</v>
          </cell>
          <cell r="G168">
            <v>8725.1160949299901</v>
          </cell>
          <cell r="H168">
            <v>19104.273927302478</v>
          </cell>
          <cell r="I168">
            <v>9096.1393343239088</v>
          </cell>
          <cell r="J168">
            <v>19491.991416759331</v>
          </cell>
          <cell r="K168">
            <v>9403.1621146537855</v>
          </cell>
          <cell r="L168">
            <v>19739.754739904383</v>
          </cell>
          <cell r="Z168">
            <v>203</v>
          </cell>
          <cell r="AA168" t="str">
            <v>ORMSKIRK</v>
          </cell>
          <cell r="AB168">
            <v>23757</v>
          </cell>
          <cell r="AC168">
            <v>24550.958710606988</v>
          </cell>
          <cell r="AD168">
            <v>793.95871060698846</v>
          </cell>
          <cell r="AE168">
            <v>3.3419990344192803E-2</v>
          </cell>
        </row>
        <row r="169">
          <cell r="A169">
            <v>205</v>
          </cell>
          <cell r="B169" t="str">
            <v>MAGHULL</v>
          </cell>
          <cell r="C169">
            <v>14009.614461688427</v>
          </cell>
          <cell r="D169">
            <v>30130.269533696272</v>
          </cell>
          <cell r="E169">
            <v>14084.781100713117</v>
          </cell>
          <cell r="F169">
            <v>30179.416337218026</v>
          </cell>
          <cell r="G169">
            <v>14230.017283057648</v>
          </cell>
          <cell r="H169">
            <v>30300.752987409167</v>
          </cell>
          <cell r="I169">
            <v>15000.63708517399</v>
          </cell>
          <cell r="J169">
            <v>31149.295885281012</v>
          </cell>
          <cell r="K169">
            <v>15824.647599998874</v>
          </cell>
          <cell r="L169">
            <v>31927.043677941849</v>
          </cell>
          <cell r="Z169">
            <v>204</v>
          </cell>
          <cell r="AA169" t="str">
            <v>TARLETON</v>
          </cell>
          <cell r="AB169">
            <v>18826</v>
          </cell>
          <cell r="AC169">
            <v>18988.266974878803</v>
          </cell>
          <cell r="AD169">
            <v>162.26697487880301</v>
          </cell>
          <cell r="AE169">
            <v>8.6193017570807932E-3</v>
          </cell>
        </row>
        <row r="170">
          <cell r="A170">
            <v>206</v>
          </cell>
          <cell r="B170" t="str">
            <v>SKELMERSDALE LOWER</v>
          </cell>
          <cell r="C170">
            <v>11521.394546289876</v>
          </cell>
          <cell r="D170">
            <v>28498.115540961571</v>
          </cell>
          <cell r="E170">
            <v>11562.020231667042</v>
          </cell>
          <cell r="F170">
            <v>28534.454724595907</v>
          </cell>
          <cell r="G170">
            <v>11647.700869925433</v>
          </cell>
          <cell r="H170">
            <v>28609.805189854593</v>
          </cell>
          <cell r="I170">
            <v>11922.245147459927</v>
          </cell>
          <cell r="J170">
            <v>28896.734089491682</v>
          </cell>
          <cell r="K170">
            <v>12172.17172595621</v>
          </cell>
          <cell r="L170">
            <v>29263.179638201658</v>
          </cell>
          <cell r="Z170">
            <v>205</v>
          </cell>
          <cell r="AA170" t="str">
            <v>MAGHULL</v>
          </cell>
          <cell r="AB170">
            <v>31003</v>
          </cell>
          <cell r="AC170">
            <v>30130.269533696272</v>
          </cell>
          <cell r="AD170">
            <v>-872.73046630372846</v>
          </cell>
          <cell r="AE170">
            <v>-2.8149871506103555E-2</v>
          </cell>
        </row>
        <row r="171">
          <cell r="A171">
            <v>207</v>
          </cell>
          <cell r="B171" t="str">
            <v>SKELMERSDALE HIGHER</v>
          </cell>
          <cell r="C171">
            <v>8247.1533282053279</v>
          </cell>
          <cell r="D171">
            <v>20872.255477600014</v>
          </cell>
          <cell r="E171">
            <v>8270.2972975183675</v>
          </cell>
          <cell r="F171">
            <v>20888.989032188067</v>
          </cell>
          <cell r="G171">
            <v>8314.8834495257634</v>
          </cell>
          <cell r="H171">
            <v>20915.599709690767</v>
          </cell>
          <cell r="I171">
            <v>8499.8754492778789</v>
          </cell>
          <cell r="J171">
            <v>21118.830502041397</v>
          </cell>
          <cell r="K171">
            <v>8688.6382838051632</v>
          </cell>
          <cell r="L171">
            <v>21445.972194613489</v>
          </cell>
          <cell r="Z171">
            <v>206</v>
          </cell>
          <cell r="AA171" t="str">
            <v>SKELMERSDALE LOWER</v>
          </cell>
          <cell r="AB171">
            <v>28230</v>
          </cell>
          <cell r="AC171">
            <v>28498.115540961571</v>
          </cell>
          <cell r="AD171">
            <v>268.11554096157124</v>
          </cell>
          <cell r="AE171">
            <v>9.4975395310510531E-3</v>
          </cell>
        </row>
        <row r="172">
          <cell r="A172">
            <v>210</v>
          </cell>
          <cell r="B172" t="str">
            <v>HORWICH</v>
          </cell>
          <cell r="C172">
            <v>11775.949913767943</v>
          </cell>
          <cell r="D172">
            <v>25926.022705482119</v>
          </cell>
          <cell r="E172">
            <v>11861.601438688433</v>
          </cell>
          <cell r="F172">
            <v>26055.92126911593</v>
          </cell>
          <cell r="G172">
            <v>12016.510592461222</v>
          </cell>
          <cell r="H172">
            <v>26306.355462240965</v>
          </cell>
          <cell r="I172">
            <v>12803.737495325775</v>
          </cell>
          <cell r="J172">
            <v>27452.916179340165</v>
          </cell>
          <cell r="K172">
            <v>13713.386166256289</v>
          </cell>
          <cell r="L172">
            <v>28705.328510254469</v>
          </cell>
          <cell r="Z172">
            <v>207</v>
          </cell>
          <cell r="AA172" t="str">
            <v>SKELMERSDALE HIGHER</v>
          </cell>
          <cell r="AB172">
            <v>20903</v>
          </cell>
          <cell r="AC172">
            <v>20872.255477600014</v>
          </cell>
          <cell r="AD172">
            <v>-30.744522399985726</v>
          </cell>
          <cell r="AE172">
            <v>-1.4708186576082728E-3</v>
          </cell>
        </row>
        <row r="173">
          <cell r="A173">
            <v>211</v>
          </cell>
          <cell r="B173" t="str">
            <v>TOP O TH COW</v>
          </cell>
          <cell r="C173">
            <v>20276.561974856191</v>
          </cell>
          <cell r="D173">
            <v>51242.940505190345</v>
          </cell>
          <cell r="E173">
            <v>20408.595510895379</v>
          </cell>
          <cell r="F173">
            <v>51469.048893451683</v>
          </cell>
          <cell r="G173">
            <v>20664.037424683203</v>
          </cell>
          <cell r="H173">
            <v>51914.431795036617</v>
          </cell>
          <cell r="I173">
            <v>21824.43210468566</v>
          </cell>
          <cell r="J173">
            <v>53677.335085592211</v>
          </cell>
          <cell r="K173">
            <v>23234.241242685202</v>
          </cell>
          <cell r="L173">
            <v>55857.07493758246</v>
          </cell>
          <cell r="Z173">
            <v>210</v>
          </cell>
          <cell r="AA173" t="str">
            <v>HORWICH</v>
          </cell>
          <cell r="AB173">
            <v>24702</v>
          </cell>
          <cell r="AC173">
            <v>25926.022705482119</v>
          </cell>
          <cell r="AD173">
            <v>1224.0227054821189</v>
          </cell>
          <cell r="AE173">
            <v>4.955156284843814E-2</v>
          </cell>
        </row>
        <row r="174">
          <cell r="A174">
            <v>212</v>
          </cell>
          <cell r="B174" t="str">
            <v>WESTHOUGHTON</v>
          </cell>
          <cell r="C174">
            <v>14580.712482049599</v>
          </cell>
          <cell r="D174">
            <v>32512.068661299443</v>
          </cell>
          <cell r="E174">
            <v>14675.997825713748</v>
          </cell>
          <cell r="F174">
            <v>32656.562151786031</v>
          </cell>
          <cell r="G174">
            <v>14866.148715883148</v>
          </cell>
          <cell r="H174">
            <v>32959.584911077414</v>
          </cell>
          <cell r="I174">
            <v>15712.649809788796</v>
          </cell>
          <cell r="J174">
            <v>34145.114777191091</v>
          </cell>
          <cell r="K174">
            <v>16685.560517804992</v>
          </cell>
          <cell r="L174">
            <v>35462.936580986447</v>
          </cell>
          <cell r="Z174">
            <v>211</v>
          </cell>
          <cell r="AA174" t="str">
            <v>TOP O TH COW</v>
          </cell>
          <cell r="AB174">
            <v>50067</v>
          </cell>
          <cell r="AC174">
            <v>51242.940505190345</v>
          </cell>
          <cell r="AD174">
            <v>1175.940505190345</v>
          </cell>
          <cell r="AE174">
            <v>2.3487337072130247E-2</v>
          </cell>
        </row>
        <row r="175">
          <cell r="A175">
            <v>213</v>
          </cell>
          <cell r="B175" t="str">
            <v>EGERTON/HEATON</v>
          </cell>
          <cell r="C175">
            <v>18113.647364669789</v>
          </cell>
          <cell r="D175">
            <v>40062.061558253183</v>
          </cell>
          <cell r="E175">
            <v>18243.883898527994</v>
          </cell>
          <cell r="F175">
            <v>40256.335769166471</v>
          </cell>
          <cell r="G175">
            <v>18492.616293855848</v>
          </cell>
          <cell r="H175">
            <v>40651.566583824664</v>
          </cell>
          <cell r="I175">
            <v>19736.768537131506</v>
          </cell>
          <cell r="J175">
            <v>42378.343367638969</v>
          </cell>
          <cell r="K175">
            <v>21239.018799162717</v>
          </cell>
          <cell r="L175">
            <v>44289.730582453602</v>
          </cell>
          <cell r="Z175">
            <v>212</v>
          </cell>
          <cell r="AA175" t="str">
            <v>WESTHOUGHTON</v>
          </cell>
          <cell r="AB175">
            <v>32299</v>
          </cell>
          <cell r="AC175">
            <v>32512.068661299443</v>
          </cell>
          <cell r="AD175">
            <v>213.06866129944319</v>
          </cell>
          <cell r="AE175">
            <v>6.5967572153764259E-3</v>
          </cell>
        </row>
        <row r="176">
          <cell r="A176">
            <v>214</v>
          </cell>
          <cell r="B176" t="str">
            <v>HALLIWELLS</v>
          </cell>
          <cell r="C176">
            <v>16893.324583872378</v>
          </cell>
          <cell r="D176">
            <v>41846.848992044048</v>
          </cell>
          <cell r="E176">
            <v>16994.356675608564</v>
          </cell>
          <cell r="F176">
            <v>42012.717923498756</v>
          </cell>
          <cell r="G176">
            <v>17187.686226486632</v>
          </cell>
          <cell r="H176">
            <v>42336.746464387965</v>
          </cell>
          <cell r="I176">
            <v>18033.530200388126</v>
          </cell>
          <cell r="J176">
            <v>43606.359423943286</v>
          </cell>
          <cell r="K176">
            <v>19171.229903569118</v>
          </cell>
          <cell r="L176">
            <v>45409.844801185303</v>
          </cell>
          <cell r="Z176">
            <v>213</v>
          </cell>
          <cell r="AA176" t="str">
            <v>EGERTON / HEATON</v>
          </cell>
          <cell r="AB176">
            <v>40476</v>
          </cell>
          <cell r="AC176">
            <v>40062.061558253183</v>
          </cell>
          <cell r="AD176">
            <v>-413.93844174681726</v>
          </cell>
          <cell r="AE176">
            <v>-1.0226762569098163E-2</v>
          </cell>
        </row>
        <row r="177">
          <cell r="A177">
            <v>215</v>
          </cell>
          <cell r="B177" t="str">
            <v>TURTON</v>
          </cell>
          <cell r="C177">
            <v>11960.633460009927</v>
          </cell>
          <cell r="D177">
            <v>25282.499975871968</v>
          </cell>
          <cell r="E177">
            <v>12061.241502021925</v>
          </cell>
          <cell r="F177">
            <v>25447.688000285398</v>
          </cell>
          <cell r="G177">
            <v>12250.131435860589</v>
          </cell>
          <cell r="H177">
            <v>25758.67588463534</v>
          </cell>
          <cell r="I177">
            <v>13186.205343645153</v>
          </cell>
          <cell r="J177">
            <v>27076.248599404225</v>
          </cell>
          <cell r="K177">
            <v>14267.222130237713</v>
          </cell>
          <cell r="L177">
            <v>28430.89688031725</v>
          </cell>
          <cell r="Z177">
            <v>214</v>
          </cell>
          <cell r="AA177" t="str">
            <v>HALLIWELLS</v>
          </cell>
          <cell r="AB177">
            <v>41199</v>
          </cell>
          <cell r="AC177">
            <v>41846.848992044048</v>
          </cell>
          <cell r="AD177">
            <v>647.84899204404792</v>
          </cell>
          <cell r="AE177">
            <v>1.5724871769801401E-2</v>
          </cell>
        </row>
        <row r="178">
          <cell r="A178">
            <v>216</v>
          </cell>
          <cell r="B178" t="str">
            <v>LITTLE LEVER</v>
          </cell>
          <cell r="C178">
            <v>14187.910324625205</v>
          </cell>
          <cell r="D178">
            <v>32814.097139074824</v>
          </cell>
          <cell r="E178">
            <v>14280.908394835993</v>
          </cell>
          <cell r="F178">
            <v>32970.779334266386</v>
          </cell>
          <cell r="G178">
            <v>14467.340961807473</v>
          </cell>
          <cell r="H178">
            <v>33294.310863569401</v>
          </cell>
          <cell r="I178">
            <v>15372.334636646663</v>
          </cell>
          <cell r="J178">
            <v>34689.148449852604</v>
          </cell>
          <cell r="K178">
            <v>16312.684407965755</v>
          </cell>
          <cell r="L178">
            <v>36081.440938475447</v>
          </cell>
          <cell r="Z178">
            <v>215</v>
          </cell>
          <cell r="AA178" t="str">
            <v>TURTON</v>
          </cell>
          <cell r="AB178">
            <v>25176</v>
          </cell>
          <cell r="AC178">
            <v>25282.499975871968</v>
          </cell>
          <cell r="AD178">
            <v>106.49997587196776</v>
          </cell>
          <cell r="AE178">
            <v>4.2302182980603655E-3</v>
          </cell>
        </row>
        <row r="179">
          <cell r="A179">
            <v>217</v>
          </cell>
          <cell r="B179" t="str">
            <v>BOLTON CENTRE</v>
          </cell>
          <cell r="C179">
            <v>23161.641224320167</v>
          </cell>
          <cell r="D179">
            <v>56451.873497469067</v>
          </cell>
          <cell r="E179">
            <v>23311.734864919898</v>
          </cell>
          <cell r="F179">
            <v>56696.604774438434</v>
          </cell>
          <cell r="G179">
            <v>23595.841273696522</v>
          </cell>
          <cell r="H179">
            <v>57179.184615848426</v>
          </cell>
          <cell r="I179">
            <v>24887.883668521652</v>
          </cell>
          <cell r="J179">
            <v>59210.095620223445</v>
          </cell>
          <cell r="K179">
            <v>26582.877629019244</v>
          </cell>
          <cell r="L179">
            <v>61857.608623048676</v>
          </cell>
          <cell r="Z179">
            <v>216</v>
          </cell>
          <cell r="AA179" t="str">
            <v>LITTLE LEVER</v>
          </cell>
          <cell r="AB179">
            <v>32425</v>
          </cell>
          <cell r="AC179">
            <v>32814.097139074824</v>
          </cell>
          <cell r="AD179">
            <v>389.09713907482364</v>
          </cell>
          <cell r="AE179">
            <v>1.1999911767920543E-2</v>
          </cell>
        </row>
        <row r="180">
          <cell r="A180">
            <v>218</v>
          </cell>
          <cell r="B180" t="str">
            <v>WALKDEN</v>
          </cell>
          <cell r="C180">
            <v>17893.016228205099</v>
          </cell>
          <cell r="D180">
            <v>39574.300156115816</v>
          </cell>
          <cell r="E180">
            <v>18110.499258788241</v>
          </cell>
          <cell r="F180">
            <v>40005.00672889065</v>
          </cell>
          <cell r="G180">
            <v>18536.48214860259</v>
          </cell>
          <cell r="H180">
            <v>40833.860866523763</v>
          </cell>
          <cell r="I180">
            <v>20599.275957983966</v>
          </cell>
          <cell r="J180">
            <v>44435.217370949846</v>
          </cell>
          <cell r="K180">
            <v>23304.737997021915</v>
          </cell>
          <cell r="L180">
            <v>48588.898028313415</v>
          </cell>
          <cell r="Z180">
            <v>217</v>
          </cell>
          <cell r="AA180" t="str">
            <v>BOLTON CENTRE</v>
          </cell>
          <cell r="AB180">
            <v>56190</v>
          </cell>
          <cell r="AC180">
            <v>56451.873497469067</v>
          </cell>
          <cell r="AD180">
            <v>261.87349746906693</v>
          </cell>
          <cell r="AE180">
            <v>4.6605000439413945E-3</v>
          </cell>
        </row>
        <row r="181">
          <cell r="A181">
            <v>219</v>
          </cell>
          <cell r="B181" t="str">
            <v>HASLINGDEN GRANE</v>
          </cell>
          <cell r="C181">
            <v>8132.1663846857291</v>
          </cell>
          <cell r="D181">
            <v>19052.184036797826</v>
          </cell>
          <cell r="E181">
            <v>8195.338877705557</v>
          </cell>
          <cell r="F181">
            <v>19150.222694625743</v>
          </cell>
          <cell r="G181">
            <v>8304.2764173767591</v>
          </cell>
          <cell r="H181">
            <v>19343.994996026326</v>
          </cell>
          <cell r="I181">
            <v>8790.0936289729689</v>
          </cell>
          <cell r="J181">
            <v>20082.725590693117</v>
          </cell>
          <cell r="K181">
            <v>9275.0759398737882</v>
          </cell>
          <cell r="L181">
            <v>20814.135257709848</v>
          </cell>
          <cell r="Z181">
            <v>218</v>
          </cell>
          <cell r="AA181" t="str">
            <v>WALKDEN</v>
          </cell>
          <cell r="AB181">
            <v>37801</v>
          </cell>
          <cell r="AC181">
            <v>39574.300156115816</v>
          </cell>
          <cell r="AD181">
            <v>1773.3001561158162</v>
          </cell>
          <cell r="AE181">
            <v>4.6911461498791468E-2</v>
          </cell>
        </row>
        <row r="182">
          <cell r="A182">
            <v>220</v>
          </cell>
          <cell r="B182" t="str">
            <v>NANGREAVES</v>
          </cell>
          <cell r="C182">
            <v>18537.815330931819</v>
          </cell>
          <cell r="D182">
            <v>42821.933014206828</v>
          </cell>
          <cell r="E182">
            <v>18659.24105754383</v>
          </cell>
          <cell r="F182">
            <v>43050.18387565788</v>
          </cell>
          <cell r="G182">
            <v>18909.554918856946</v>
          </cell>
          <cell r="H182">
            <v>43511.078564304014</v>
          </cell>
          <cell r="I182">
            <v>20087.786509348905</v>
          </cell>
          <cell r="J182">
            <v>45515.200314244466</v>
          </cell>
          <cell r="K182">
            <v>21480.787802803072</v>
          </cell>
          <cell r="L182">
            <v>47710.271579111868</v>
          </cell>
          <cell r="Z182">
            <v>219</v>
          </cell>
          <cell r="AA182" t="str">
            <v>HASLINGDEN GRANE</v>
          </cell>
          <cell r="AB182">
            <v>18654</v>
          </cell>
          <cell r="AC182">
            <v>19052.184036797826</v>
          </cell>
          <cell r="AD182">
            <v>398.18403679782568</v>
          </cell>
          <cell r="AE182">
            <v>2.1345772316812783E-2</v>
          </cell>
        </row>
        <row r="183">
          <cell r="A183">
            <v>221</v>
          </cell>
          <cell r="B183" t="str">
            <v>LOVECLOUGH</v>
          </cell>
          <cell r="C183">
            <v>6207.0806160082602</v>
          </cell>
          <cell r="D183">
            <v>14325.72249415743</v>
          </cell>
          <cell r="E183">
            <v>6246.0369179301406</v>
          </cell>
          <cell r="F183">
            <v>14383.652767048112</v>
          </cell>
          <cell r="G183">
            <v>6325.3699796769106</v>
          </cell>
          <cell r="H183">
            <v>14517.938425405291</v>
          </cell>
          <cell r="I183">
            <v>6695.3303082534321</v>
          </cell>
          <cell r="J183">
            <v>15048.558526957779</v>
          </cell>
          <cell r="K183">
            <v>6989.0424847039676</v>
          </cell>
          <cell r="L183">
            <v>15434.272693875857</v>
          </cell>
          <cell r="Z183">
            <v>220</v>
          </cell>
          <cell r="AA183" t="str">
            <v>NANGREAVES</v>
          </cell>
          <cell r="AB183">
            <v>43013</v>
          </cell>
          <cell r="AC183">
            <v>42821.933014206828</v>
          </cell>
          <cell r="AD183">
            <v>-191.06698579317163</v>
          </cell>
          <cell r="AE183">
            <v>-4.4420753212557045E-3</v>
          </cell>
        </row>
        <row r="184">
          <cell r="A184">
            <v>222</v>
          </cell>
          <cell r="B184" t="str">
            <v>CLOUGH BOTTOM</v>
          </cell>
          <cell r="C184">
            <v>7829.7461619864398</v>
          </cell>
          <cell r="D184">
            <v>18174.514600575792</v>
          </cell>
          <cell r="E184">
            <v>7880.7927034154554</v>
          </cell>
          <cell r="F184">
            <v>18253.251019048097</v>
          </cell>
          <cell r="G184">
            <v>7973.3700707999178</v>
          </cell>
          <cell r="H184">
            <v>18414.427042019903</v>
          </cell>
          <cell r="I184">
            <v>8370.0037111210095</v>
          </cell>
          <cell r="J184">
            <v>18970.997045440483</v>
          </cell>
          <cell r="K184">
            <v>8791.3587962192541</v>
          </cell>
          <cell r="L184">
            <v>19512.359343414766</v>
          </cell>
          <cell r="Z184">
            <v>221</v>
          </cell>
          <cell r="AA184" t="str">
            <v>LOVECLOUGH</v>
          </cell>
          <cell r="AB184">
            <v>14304</v>
          </cell>
          <cell r="AC184">
            <v>14325.72249415743</v>
          </cell>
          <cell r="AD184">
            <v>21.722494157429537</v>
          </cell>
          <cell r="AE184">
            <v>1.5186307436681724E-3</v>
          </cell>
        </row>
        <row r="185">
          <cell r="A185">
            <v>224</v>
          </cell>
          <cell r="B185" t="str">
            <v>COWPE</v>
          </cell>
          <cell r="C185">
            <v>4546.1799161246772</v>
          </cell>
          <cell r="D185">
            <v>10227.61299197824</v>
          </cell>
          <cell r="E185">
            <v>4581.2454179320503</v>
          </cell>
          <cell r="F185">
            <v>10281.642159457104</v>
          </cell>
          <cell r="G185">
            <v>4647.0077390234801</v>
          </cell>
          <cell r="H185">
            <v>10394.44821324365</v>
          </cell>
          <cell r="I185">
            <v>4923.1346328791533</v>
          </cell>
          <cell r="J185">
            <v>10775.938330899426</v>
          </cell>
          <cell r="K185">
            <v>5210.179896088167</v>
          </cell>
          <cell r="L185">
            <v>11134.034353099756</v>
          </cell>
          <cell r="Z185">
            <v>222</v>
          </cell>
          <cell r="AA185" t="str">
            <v>CLOUGH BOTTOM</v>
          </cell>
          <cell r="AB185">
            <v>17718</v>
          </cell>
          <cell r="AC185">
            <v>18174.514600575792</v>
          </cell>
          <cell r="AD185">
            <v>456.51460057579243</v>
          </cell>
          <cell r="AE185">
            <v>2.5765583055412149E-2</v>
          </cell>
        </row>
        <row r="186">
          <cell r="A186">
            <v>227</v>
          </cell>
          <cell r="B186" t="str">
            <v>HAWESWATER SHUTTLEWORTH</v>
          </cell>
          <cell r="C186">
            <v>9543.8759865690772</v>
          </cell>
          <cell r="D186">
            <v>21002.760041016827</v>
          </cell>
          <cell r="E186">
            <v>9606.2958726409452</v>
          </cell>
          <cell r="F186">
            <v>21117.367281332878</v>
          </cell>
          <cell r="G186">
            <v>9739.7382737477838</v>
          </cell>
          <cell r="H186">
            <v>21355.281881589253</v>
          </cell>
          <cell r="I186">
            <v>10408.533771601209</v>
          </cell>
          <cell r="J186">
            <v>22407.094769785119</v>
          </cell>
          <cell r="K186">
            <v>11128.722584024224</v>
          </cell>
          <cell r="L186">
            <v>23404.447101958242</v>
          </cell>
          <cell r="Z186">
            <v>224</v>
          </cell>
          <cell r="AA186" t="str">
            <v>COWPE</v>
          </cell>
          <cell r="AB186">
            <v>10049</v>
          </cell>
          <cell r="AC186">
            <v>10227.61299197824</v>
          </cell>
          <cell r="AD186">
            <v>178.61299197823973</v>
          </cell>
          <cell r="AE186">
            <v>1.7774205590430862E-2</v>
          </cell>
        </row>
        <row r="187">
          <cell r="A187">
            <v>228</v>
          </cell>
          <cell r="B187" t="str">
            <v>BURY TOWN CENTRE</v>
          </cell>
          <cell r="C187">
            <v>10810.97632982148</v>
          </cell>
          <cell r="D187">
            <v>27561.140164159595</v>
          </cell>
          <cell r="E187">
            <v>10873.880345702075</v>
          </cell>
          <cell r="F187">
            <v>27682.869467980301</v>
          </cell>
          <cell r="G187">
            <v>11013.258460145384</v>
          </cell>
          <cell r="H187">
            <v>27939.913847681481</v>
          </cell>
          <cell r="I187">
            <v>11554.505891478964</v>
          </cell>
          <cell r="J187">
            <v>28904.830248439514</v>
          </cell>
          <cell r="K187">
            <v>12291.329260916678</v>
          </cell>
          <cell r="L187">
            <v>30270.159317377293</v>
          </cell>
          <cell r="Z187">
            <v>227</v>
          </cell>
          <cell r="AA187" t="str">
            <v>HAWESWATER SHUTTLEWORTH</v>
          </cell>
          <cell r="AB187">
            <v>21077</v>
          </cell>
          <cell r="AC187">
            <v>21002.760041016827</v>
          </cell>
          <cell r="AD187">
            <v>-74.239958983172983</v>
          </cell>
          <cell r="AE187">
            <v>-3.5223209651835167E-3</v>
          </cell>
        </row>
        <row r="188">
          <cell r="A188">
            <v>229</v>
          </cell>
          <cell r="B188" t="str">
            <v>CLARKES HILL</v>
          </cell>
          <cell r="C188">
            <v>20120.432308029816</v>
          </cell>
          <cell r="D188">
            <v>46748.0023056629</v>
          </cell>
          <cell r="E188">
            <v>20254.847872329705</v>
          </cell>
          <cell r="F188">
            <v>46993.859429239979</v>
          </cell>
          <cell r="G188">
            <v>20544.01240470025</v>
          </cell>
          <cell r="H188">
            <v>47505.300115426144</v>
          </cell>
          <cell r="I188">
            <v>21780.114252734642</v>
          </cell>
          <cell r="J188">
            <v>49469.29828184552</v>
          </cell>
          <cell r="K188">
            <v>23439.43071813339</v>
          </cell>
          <cell r="L188">
            <v>51978.389115029182</v>
          </cell>
          <cell r="Z188">
            <v>228</v>
          </cell>
          <cell r="AA188" t="str">
            <v>BURY TOWN CENTRE</v>
          </cell>
          <cell r="AB188">
            <v>26291</v>
          </cell>
          <cell r="AC188">
            <v>27561.140164159595</v>
          </cell>
          <cell r="AD188">
            <v>1270.1401641595949</v>
          </cell>
          <cell r="AE188">
            <v>4.8310835044676689E-2</v>
          </cell>
        </row>
        <row r="189">
          <cell r="A189">
            <v>232</v>
          </cell>
          <cell r="B189" t="str">
            <v>ASHWORTH MOOR</v>
          </cell>
          <cell r="C189">
            <v>9709.5191363109825</v>
          </cell>
          <cell r="D189">
            <v>21800.821206911562</v>
          </cell>
          <cell r="E189">
            <v>9770.5915553256236</v>
          </cell>
          <cell r="F189">
            <v>21876.142273339876</v>
          </cell>
          <cell r="G189">
            <v>9886.5701246402768</v>
          </cell>
          <cell r="H189">
            <v>22026.833302677871</v>
          </cell>
          <cell r="I189">
            <v>10474.0502737221</v>
          </cell>
          <cell r="J189">
            <v>22707.375570448017</v>
          </cell>
          <cell r="K189">
            <v>11172.475354455728</v>
          </cell>
          <cell r="L189">
            <v>23502.191495460775</v>
          </cell>
          <cell r="Z189">
            <v>229</v>
          </cell>
          <cell r="AA189" t="str">
            <v>CLARKES HILL</v>
          </cell>
          <cell r="AB189">
            <v>45891</v>
          </cell>
          <cell r="AC189">
            <v>46748.0023056629</v>
          </cell>
          <cell r="AD189">
            <v>857.00230566289974</v>
          </cell>
          <cell r="AE189">
            <v>1.8674735910372397E-2</v>
          </cell>
        </row>
        <row r="190">
          <cell r="A190">
            <v>233</v>
          </cell>
          <cell r="B190" t="str">
            <v>BAMFORD EAST</v>
          </cell>
          <cell r="C190">
            <v>17303.91355793488</v>
          </cell>
          <cell r="D190">
            <v>41903.959171266506</v>
          </cell>
          <cell r="E190">
            <v>17406.829091486594</v>
          </cell>
          <cell r="F190">
            <v>42021.883384209759</v>
          </cell>
          <cell r="G190">
            <v>17602.47520104783</v>
          </cell>
          <cell r="H190">
            <v>42267.668424816322</v>
          </cell>
          <cell r="I190">
            <v>18538.847269280534</v>
          </cell>
          <cell r="J190">
            <v>43317.449966839595</v>
          </cell>
          <cell r="K190">
            <v>19653.238110391838</v>
          </cell>
          <cell r="L190">
            <v>44760.031085992872</v>
          </cell>
          <cell r="Z190">
            <v>232</v>
          </cell>
          <cell r="AA190" t="str">
            <v>ASHWORTH MOOR</v>
          </cell>
          <cell r="AB190">
            <v>22089</v>
          </cell>
          <cell r="AC190">
            <v>21800.821206911562</v>
          </cell>
          <cell r="AD190">
            <v>-288.1787930884384</v>
          </cell>
          <cell r="AE190">
            <v>-1.3046258005724044E-2</v>
          </cell>
        </row>
        <row r="191">
          <cell r="A191">
            <v>234</v>
          </cell>
          <cell r="B191" t="str">
            <v>BAMFORD WEST</v>
          </cell>
          <cell r="C191">
            <v>9572.196263995309</v>
          </cell>
          <cell r="D191">
            <v>22398.697099788435</v>
          </cell>
          <cell r="E191">
            <v>9622.301426336815</v>
          </cell>
          <cell r="F191">
            <v>22450.671058682041</v>
          </cell>
          <cell r="G191">
            <v>9716.1469918839484</v>
          </cell>
          <cell r="H191">
            <v>22555.798335978081</v>
          </cell>
          <cell r="I191">
            <v>10133.453969809929</v>
          </cell>
          <cell r="J191">
            <v>22950.198758940514</v>
          </cell>
          <cell r="K191">
            <v>10705.268456964179</v>
          </cell>
          <cell r="L191">
            <v>23663.262857276757</v>
          </cell>
          <cell r="Z191">
            <v>233</v>
          </cell>
          <cell r="AA191" t="str">
            <v>BAMFORD EAST</v>
          </cell>
          <cell r="AB191">
            <v>41272</v>
          </cell>
          <cell r="AC191">
            <v>41903.959171266506</v>
          </cell>
          <cell r="AD191">
            <v>631.95917126650602</v>
          </cell>
          <cell r="AE191">
            <v>1.5312055903918056E-2</v>
          </cell>
        </row>
        <row r="192">
          <cell r="A192">
            <v>235</v>
          </cell>
          <cell r="B192" t="str">
            <v>ROCHDALE</v>
          </cell>
          <cell r="C192">
            <v>19522.011490491521</v>
          </cell>
          <cell r="D192">
            <v>47273.835437831258</v>
          </cell>
          <cell r="E192">
            <v>19622.311424102551</v>
          </cell>
          <cell r="F192">
            <v>47379.042692549774</v>
          </cell>
          <cell r="G192">
            <v>19813.911300206066</v>
          </cell>
          <cell r="H192">
            <v>47606.242792202182</v>
          </cell>
          <cell r="I192">
            <v>20753.349998499463</v>
          </cell>
          <cell r="J192">
            <v>48560.702481741493</v>
          </cell>
          <cell r="K192">
            <v>21792.847090221869</v>
          </cell>
          <cell r="L192">
            <v>49727.676214056191</v>
          </cell>
          <cell r="Z192">
            <v>234</v>
          </cell>
          <cell r="AA192" t="str">
            <v>BAMFORD WEST</v>
          </cell>
          <cell r="AB192">
            <v>22024</v>
          </cell>
          <cell r="AC192">
            <v>22398.697099788435</v>
          </cell>
          <cell r="AD192">
            <v>374.69709978843457</v>
          </cell>
          <cell r="AE192">
            <v>1.7013126579569313E-2</v>
          </cell>
        </row>
        <row r="193">
          <cell r="A193">
            <v>236</v>
          </cell>
          <cell r="B193" t="str">
            <v>WATERGROVE</v>
          </cell>
          <cell r="C193">
            <v>20117.186928532508</v>
          </cell>
          <cell r="D193">
            <v>49134.52823929509</v>
          </cell>
          <cell r="E193">
            <v>20231.756052489385</v>
          </cell>
          <cell r="F193">
            <v>49268.04503523287</v>
          </cell>
          <cell r="G193">
            <v>20447.34006194225</v>
          </cell>
          <cell r="H193">
            <v>49544.903358961674</v>
          </cell>
          <cell r="I193">
            <v>21453.509415501296</v>
          </cell>
          <cell r="J193">
            <v>50616.076698442812</v>
          </cell>
          <cell r="K193">
            <v>22614.44083004626</v>
          </cell>
          <cell r="L193">
            <v>52000.468417587763</v>
          </cell>
          <cell r="Z193">
            <v>235</v>
          </cell>
          <cell r="AA193" t="str">
            <v>ROCHDALE</v>
          </cell>
          <cell r="AB193">
            <v>40752</v>
          </cell>
          <cell r="AC193">
            <v>47273.835437831258</v>
          </cell>
          <cell r="AD193">
            <v>6521.8354378312579</v>
          </cell>
          <cell r="AE193">
            <v>0.16003718683331511</v>
          </cell>
        </row>
        <row r="194">
          <cell r="A194">
            <v>238</v>
          </cell>
          <cell r="B194" t="str">
            <v>HAWESWATER HATTERS</v>
          </cell>
          <cell r="C194">
            <v>17867.828240235969</v>
          </cell>
          <cell r="D194">
            <v>40285.171231572313</v>
          </cell>
          <cell r="E194">
            <v>17980.32656114929</v>
          </cell>
          <cell r="F194">
            <v>40409.456169893754</v>
          </cell>
          <cell r="G194">
            <v>18189.624807184166</v>
          </cell>
          <cell r="H194">
            <v>40663.342794783217</v>
          </cell>
          <cell r="I194">
            <v>19188.862033349495</v>
          </cell>
          <cell r="J194">
            <v>41730.385175884861</v>
          </cell>
          <cell r="K194">
            <v>20526.748365471936</v>
          </cell>
          <cell r="L194">
            <v>43319.872741945386</v>
          </cell>
          <cell r="Z194">
            <v>236</v>
          </cell>
          <cell r="AA194" t="str">
            <v>WATERGROVE</v>
          </cell>
          <cell r="AB194">
            <v>54545</v>
          </cell>
          <cell r="AC194">
            <v>49134.52823929509</v>
          </cell>
          <cell r="AD194">
            <v>-5410.4717607049097</v>
          </cell>
          <cell r="AE194">
            <v>-9.9192808886330724E-2</v>
          </cell>
        </row>
        <row r="195">
          <cell r="A195">
            <v>239</v>
          </cell>
          <cell r="B195" t="str">
            <v>CHADDERTON</v>
          </cell>
          <cell r="C195">
            <v>15778.605759503485</v>
          </cell>
          <cell r="D195">
            <v>41304.304479272621</v>
          </cell>
          <cell r="E195">
            <v>15889.317700482583</v>
          </cell>
          <cell r="F195">
            <v>41485.923365485767</v>
          </cell>
          <cell r="G195">
            <v>16112.337958048263</v>
          </cell>
          <cell r="H195">
            <v>41850.969946844991</v>
          </cell>
          <cell r="I195">
            <v>17160.009414264554</v>
          </cell>
          <cell r="J195">
            <v>43305.438271420164</v>
          </cell>
          <cell r="K195">
            <v>18349.82792234845</v>
          </cell>
          <cell r="L195">
            <v>45015.45759590614</v>
          </cell>
          <cell r="Z195">
            <v>238</v>
          </cell>
          <cell r="AA195" t="str">
            <v>HAWESWATER HATTERS</v>
          </cell>
          <cell r="AB195">
            <v>39807</v>
          </cell>
          <cell r="AC195">
            <v>40285.171231572313</v>
          </cell>
          <cell r="AD195">
            <v>478.17123157231254</v>
          </cell>
          <cell r="AE195">
            <v>1.2012239846567501E-2</v>
          </cell>
        </row>
        <row r="196">
          <cell r="A196">
            <v>240</v>
          </cell>
          <cell r="B196" t="str">
            <v>ROYTON</v>
          </cell>
          <cell r="C196">
            <v>12604.981455286275</v>
          </cell>
          <cell r="D196">
            <v>28007.564817548366</v>
          </cell>
          <cell r="E196">
            <v>12700.480918133742</v>
          </cell>
          <cell r="F196">
            <v>28135.914897100094</v>
          </cell>
          <cell r="G196">
            <v>12886.400750245446</v>
          </cell>
          <cell r="H196">
            <v>28390.835295477642</v>
          </cell>
          <cell r="I196">
            <v>13829.096519448207</v>
          </cell>
          <cell r="J196">
            <v>29567.762290342918</v>
          </cell>
          <cell r="K196">
            <v>14864.564935012519</v>
          </cell>
          <cell r="L196">
            <v>30882.246740771265</v>
          </cell>
          <cell r="Z196">
            <v>239</v>
          </cell>
          <cell r="AA196" t="str">
            <v>CHADDERTON</v>
          </cell>
          <cell r="AB196">
            <v>40453</v>
          </cell>
          <cell r="AC196">
            <v>41304.304479272621</v>
          </cell>
          <cell r="AD196">
            <v>851.30447927262139</v>
          </cell>
          <cell r="AE196">
            <v>2.1044285449104427E-2</v>
          </cell>
        </row>
        <row r="197">
          <cell r="A197">
            <v>241</v>
          </cell>
          <cell r="B197" t="str">
            <v>SHOLVER</v>
          </cell>
          <cell r="C197">
            <v>15070.02949666349</v>
          </cell>
          <cell r="D197">
            <v>33669.798848167433</v>
          </cell>
          <cell r="E197">
            <v>15189.805825693335</v>
          </cell>
          <cell r="F197">
            <v>33835.088654798434</v>
          </cell>
          <cell r="G197">
            <v>15427.769336261026</v>
          </cell>
          <cell r="H197">
            <v>34172.785643930882</v>
          </cell>
          <cell r="I197">
            <v>16615.474323741953</v>
          </cell>
          <cell r="J197">
            <v>35696.436166056621</v>
          </cell>
          <cell r="K197">
            <v>17903.922581680974</v>
          </cell>
          <cell r="L197">
            <v>37310.609330429703</v>
          </cell>
          <cell r="Z197">
            <v>240</v>
          </cell>
          <cell r="AA197" t="str">
            <v>ROYTON</v>
          </cell>
          <cell r="AB197">
            <v>28497</v>
          </cell>
          <cell r="AC197">
            <v>28007.564817548366</v>
          </cell>
          <cell r="AD197">
            <v>-489.43518245163432</v>
          </cell>
          <cell r="AE197">
            <v>-1.7174972188357875E-2</v>
          </cell>
        </row>
        <row r="198">
          <cell r="A198">
            <v>243</v>
          </cell>
          <cell r="B198" t="str">
            <v>WESTWOOD SOUTH</v>
          </cell>
          <cell r="C198">
            <v>15476.48815840076</v>
          </cell>
          <cell r="D198">
            <v>35861.318074928058</v>
          </cell>
          <cell r="E198">
            <v>15608.489644002553</v>
          </cell>
          <cell r="F198">
            <v>36047.009448828874</v>
          </cell>
          <cell r="G198">
            <v>15844.8283474568</v>
          </cell>
          <cell r="H198">
            <v>36382.010229769083</v>
          </cell>
          <cell r="I198">
            <v>16983.131124626812</v>
          </cell>
          <cell r="J198">
            <v>37829.933084455566</v>
          </cell>
          <cell r="K198">
            <v>18425.558894768059</v>
          </cell>
          <cell r="L198">
            <v>39738.488871854723</v>
          </cell>
          <cell r="Z198">
            <v>241</v>
          </cell>
          <cell r="AA198" t="str">
            <v>SHOLVER</v>
          </cell>
          <cell r="AB198">
            <v>33964</v>
          </cell>
          <cell r="AC198">
            <v>33669.798848167433</v>
          </cell>
          <cell r="AD198">
            <v>-294.20115183256712</v>
          </cell>
          <cell r="AE198">
            <v>-8.6621467386811656E-3</v>
          </cell>
        </row>
        <row r="199">
          <cell r="A199">
            <v>245</v>
          </cell>
          <cell r="B199" t="str">
            <v>COUNTHILL</v>
          </cell>
          <cell r="C199">
            <v>9830.1102127529703</v>
          </cell>
          <cell r="D199">
            <v>26026.846530609848</v>
          </cell>
          <cell r="E199">
            <v>9897.9592042299519</v>
          </cell>
          <cell r="F199">
            <v>26137.049373904647</v>
          </cell>
          <cell r="G199">
            <v>10024.153915133609</v>
          </cell>
          <cell r="H199">
            <v>26343.110016098351</v>
          </cell>
          <cell r="I199">
            <v>10588.439876518527</v>
          </cell>
          <cell r="J199">
            <v>27121.091231782502</v>
          </cell>
          <cell r="K199">
            <v>11347.810521100797</v>
          </cell>
          <cell r="L199">
            <v>28275.434091319283</v>
          </cell>
          <cell r="Z199">
            <v>243</v>
          </cell>
          <cell r="AA199" t="str">
            <v>WESTWOOD SOUTH</v>
          </cell>
          <cell r="AB199">
            <v>35475</v>
          </cell>
          <cell r="AC199">
            <v>35861.318074928058</v>
          </cell>
          <cell r="AD199">
            <v>386.31807492805819</v>
          </cell>
          <cell r="AE199">
            <v>1.0889868215026306E-2</v>
          </cell>
        </row>
        <row r="200">
          <cell r="A200">
            <v>246</v>
          </cell>
          <cell r="B200" t="str">
            <v>LOWBROOK</v>
          </cell>
          <cell r="C200">
            <v>16283.820382524053</v>
          </cell>
          <cell r="D200">
            <v>46858.60276015626</v>
          </cell>
          <cell r="E200">
            <v>16386.244575333592</v>
          </cell>
          <cell r="F200">
            <v>47044.995370151075</v>
          </cell>
          <cell r="G200">
            <v>16577.223961154086</v>
          </cell>
          <cell r="H200">
            <v>47397.591536998705</v>
          </cell>
          <cell r="I200">
            <v>17311.470708884255</v>
          </cell>
          <cell r="J200">
            <v>48569.723012818649</v>
          </cell>
          <cell r="K200">
            <v>18298.611703609371</v>
          </cell>
          <cell r="L200">
            <v>50345.142152149521</v>
          </cell>
          <cell r="Z200">
            <v>245</v>
          </cell>
          <cell r="AA200" t="str">
            <v>COUNTHILL</v>
          </cell>
          <cell r="AB200">
            <v>24270</v>
          </cell>
          <cell r="AC200">
            <v>26026.846530609848</v>
          </cell>
          <cell r="AD200">
            <v>1756.8465306098478</v>
          </cell>
          <cell r="AE200">
            <v>7.2387578517093029E-2</v>
          </cell>
        </row>
        <row r="201">
          <cell r="A201">
            <v>247</v>
          </cell>
          <cell r="B201" t="str">
            <v>STALYBRIDGE</v>
          </cell>
          <cell r="C201">
            <v>17007.130693406372</v>
          </cell>
          <cell r="D201">
            <v>38721.920945004669</v>
          </cell>
          <cell r="E201">
            <v>17094.574737653573</v>
          </cell>
          <cell r="F201">
            <v>38844.647571287845</v>
          </cell>
          <cell r="G201">
            <v>17283.836187536832</v>
          </cell>
          <cell r="H201">
            <v>39127.296830257183</v>
          </cell>
          <cell r="I201">
            <v>18188.969493025208</v>
          </cell>
          <cell r="J201">
            <v>40326.500339364524</v>
          </cell>
          <cell r="K201">
            <v>19165.895020431672</v>
          </cell>
          <cell r="L201">
            <v>41678.306009615386</v>
          </cell>
          <cell r="Z201">
            <v>246</v>
          </cell>
          <cell r="AA201" t="str">
            <v>LOWBROOK</v>
          </cell>
          <cell r="AB201">
            <v>44452</v>
          </cell>
          <cell r="AC201">
            <v>46858.60276015626</v>
          </cell>
          <cell r="AD201">
            <v>2406.60276015626</v>
          </cell>
          <cell r="AE201">
            <v>5.4139358412585714E-2</v>
          </cell>
        </row>
        <row r="202">
          <cell r="A202">
            <v>248</v>
          </cell>
          <cell r="B202" t="str">
            <v>ASHTON EAST</v>
          </cell>
          <cell r="C202">
            <v>18401.035402753754</v>
          </cell>
          <cell r="D202">
            <v>42597.261380645614</v>
          </cell>
          <cell r="E202">
            <v>18514.65227564286</v>
          </cell>
          <cell r="F202">
            <v>42763.209992753378</v>
          </cell>
          <cell r="G202">
            <v>18743.438241085558</v>
          </cell>
          <cell r="H202">
            <v>43122.486871141016</v>
          </cell>
          <cell r="I202">
            <v>19828.954946504968</v>
          </cell>
          <cell r="J202">
            <v>44575.756565803887</v>
          </cell>
          <cell r="K202">
            <v>21266.93762183487</v>
          </cell>
          <cell r="L202">
            <v>46518.702628681014</v>
          </cell>
          <cell r="Z202">
            <v>247</v>
          </cell>
          <cell r="AA202" t="str">
            <v>STALEYBRIDLE</v>
          </cell>
          <cell r="AB202">
            <v>38858</v>
          </cell>
          <cell r="AC202">
            <v>38721.920945004669</v>
          </cell>
          <cell r="AD202">
            <v>-136.07905499533081</v>
          </cell>
          <cell r="AE202">
            <v>-3.5019572544992229E-3</v>
          </cell>
        </row>
        <row r="203">
          <cell r="A203">
            <v>249</v>
          </cell>
          <cell r="B203" t="str">
            <v>HARPLEY</v>
          </cell>
          <cell r="C203">
            <v>13103.02328811597</v>
          </cell>
          <cell r="D203">
            <v>27677.456535604255</v>
          </cell>
          <cell r="E203">
            <v>13205.527335177396</v>
          </cell>
          <cell r="F203">
            <v>27820.75299317397</v>
          </cell>
          <cell r="G203">
            <v>13413.982058554504</v>
          </cell>
          <cell r="H203">
            <v>28120.642724316294</v>
          </cell>
          <cell r="I203">
            <v>14512.04802554263</v>
          </cell>
          <cell r="J203">
            <v>29503.282056150529</v>
          </cell>
          <cell r="K203">
            <v>15697.610814988942</v>
          </cell>
          <cell r="L203">
            <v>30851.930555183277</v>
          </cell>
          <cell r="Z203">
            <v>248</v>
          </cell>
          <cell r="AA203" t="str">
            <v>ASHTON EAST</v>
          </cell>
          <cell r="AB203">
            <v>42538</v>
          </cell>
          <cell r="AC203">
            <v>42597.261380645614</v>
          </cell>
          <cell r="AD203">
            <v>59.261380645613826</v>
          </cell>
          <cell r="AE203">
            <v>1.3931397960791252E-3</v>
          </cell>
        </row>
        <row r="204">
          <cell r="A204">
            <v>252</v>
          </cell>
          <cell r="B204" t="str">
            <v>DROYLSDEN</v>
          </cell>
          <cell r="C204">
            <v>10251.836663515232</v>
          </cell>
          <cell r="D204">
            <v>22830.236644660225</v>
          </cell>
          <cell r="E204">
            <v>10318.916508521521</v>
          </cell>
          <cell r="F204">
            <v>22921.338342327475</v>
          </cell>
          <cell r="G204">
            <v>10447.220074615021</v>
          </cell>
          <cell r="H204">
            <v>23108.159446808302</v>
          </cell>
          <cell r="I204">
            <v>11069.195290651463</v>
          </cell>
          <cell r="J204">
            <v>23887.077631395365</v>
          </cell>
          <cell r="K204">
            <v>11946.16370495107</v>
          </cell>
          <cell r="L204">
            <v>24963.348299885969</v>
          </cell>
          <cell r="Z204">
            <v>249</v>
          </cell>
          <cell r="AA204" t="str">
            <v>HARPLEY</v>
          </cell>
          <cell r="AB204">
            <v>27288</v>
          </cell>
          <cell r="AC204">
            <v>27677.456535604255</v>
          </cell>
          <cell r="AD204">
            <v>389.4565356042549</v>
          </cell>
          <cell r="AE204">
            <v>1.4272080607016084E-2</v>
          </cell>
        </row>
        <row r="205">
          <cell r="A205">
            <v>253</v>
          </cell>
          <cell r="B205" t="str">
            <v>HAUGHTON AND DENTON</v>
          </cell>
          <cell r="C205">
            <v>21607.173279966886</v>
          </cell>
          <cell r="D205">
            <v>47627.019667197121</v>
          </cell>
          <cell r="E205">
            <v>21756.185752798443</v>
          </cell>
          <cell r="F205">
            <v>47840.531640163877</v>
          </cell>
          <cell r="G205">
            <v>22038.827964549026</v>
          </cell>
          <cell r="H205">
            <v>48272.144187546211</v>
          </cell>
          <cell r="I205">
            <v>23516.338534435243</v>
          </cell>
          <cell r="J205">
            <v>50261.217821517363</v>
          </cell>
          <cell r="K205">
            <v>25518.784044775159</v>
          </cell>
          <cell r="L205">
            <v>52861.099393618446</v>
          </cell>
          <cell r="Z205">
            <v>252</v>
          </cell>
          <cell r="AA205" t="str">
            <v>DROYLSDEN</v>
          </cell>
          <cell r="AB205">
            <v>22974</v>
          </cell>
          <cell r="AC205">
            <v>22830.236644660225</v>
          </cell>
          <cell r="AD205">
            <v>-143.76335533977544</v>
          </cell>
          <cell r="AE205">
            <v>-6.2576545372932642E-3</v>
          </cell>
        </row>
        <row r="206">
          <cell r="A206">
            <v>254</v>
          </cell>
          <cell r="B206" t="str">
            <v>GODLEY HILLS</v>
          </cell>
          <cell r="C206">
            <v>11025.990081761731</v>
          </cell>
          <cell r="D206">
            <v>26014.818181698716</v>
          </cell>
          <cell r="E206">
            <v>11091.967205005472</v>
          </cell>
          <cell r="F206">
            <v>26110.854138321098</v>
          </cell>
          <cell r="G206">
            <v>11220.209740546796</v>
          </cell>
          <cell r="H206">
            <v>26306.069977621548</v>
          </cell>
          <cell r="I206">
            <v>11777.598522767701</v>
          </cell>
          <cell r="J206">
            <v>27008.72269500019</v>
          </cell>
          <cell r="K206">
            <v>12527.369955904909</v>
          </cell>
          <cell r="L206">
            <v>27990.425260909309</v>
          </cell>
          <cell r="Z206">
            <v>253</v>
          </cell>
          <cell r="AA206" t="str">
            <v>HAUGHTON GREEN AND DENTON</v>
          </cell>
          <cell r="AB206">
            <v>47744</v>
          </cell>
          <cell r="AC206">
            <v>47627.019667197121</v>
          </cell>
          <cell r="AD206">
            <v>-116.98033280287927</v>
          </cell>
          <cell r="AE206">
            <v>-2.4501577748592342E-3</v>
          </cell>
        </row>
        <row r="207">
          <cell r="A207">
            <v>255</v>
          </cell>
          <cell r="B207" t="str">
            <v>HARROP EDGE</v>
          </cell>
          <cell r="C207">
            <v>17847.242510250497</v>
          </cell>
          <cell r="D207">
            <v>40505.737914826124</v>
          </cell>
          <cell r="E207">
            <v>17954.563852712534</v>
          </cell>
          <cell r="F207">
            <v>40601.692231379486</v>
          </cell>
          <cell r="G207">
            <v>18155.255177740881</v>
          </cell>
          <cell r="H207">
            <v>40815.59680805121</v>
          </cell>
          <cell r="I207">
            <v>19018.227654891103</v>
          </cell>
          <cell r="J207">
            <v>41798.572590043019</v>
          </cell>
          <cell r="K207">
            <v>19818.894620896728</v>
          </cell>
          <cell r="L207">
            <v>42817.25660583123</v>
          </cell>
          <cell r="Z207">
            <v>254</v>
          </cell>
          <cell r="AA207" t="str">
            <v>GODLEY HILLS</v>
          </cell>
          <cell r="AB207">
            <v>25603</v>
          </cell>
          <cell r="AC207">
            <v>26014.818181698716</v>
          </cell>
          <cell r="AD207">
            <v>411.81818169871622</v>
          </cell>
          <cell r="AE207">
            <v>1.6084762789466713E-2</v>
          </cell>
        </row>
        <row r="208">
          <cell r="A208">
            <v>260</v>
          </cell>
          <cell r="B208" t="str">
            <v>WHALEY BRIDGE</v>
          </cell>
          <cell r="C208">
            <v>9071.2535154278485</v>
          </cell>
          <cell r="D208">
            <v>19853.995427087433</v>
          </cell>
          <cell r="E208">
            <v>9127.9948101344762</v>
          </cell>
          <cell r="F208">
            <v>19908.407324626522</v>
          </cell>
          <cell r="G208">
            <v>9247.462037883779</v>
          </cell>
          <cell r="H208">
            <v>20047.37672117796</v>
          </cell>
          <cell r="I208">
            <v>9764.9600029980138</v>
          </cell>
          <cell r="J208">
            <v>20714.353530071894</v>
          </cell>
          <cell r="K208">
            <v>10190.940971251901</v>
          </cell>
          <cell r="L208">
            <v>21236.346622604739</v>
          </cell>
          <cell r="Z208">
            <v>255</v>
          </cell>
          <cell r="AA208" t="str">
            <v>HARROP EDGE</v>
          </cell>
          <cell r="AB208">
            <v>40853</v>
          </cell>
          <cell r="AC208">
            <v>40505.737914826124</v>
          </cell>
          <cell r="AD208">
            <v>-347.26208517387568</v>
          </cell>
          <cell r="AE208">
            <v>-8.5002835819615614E-3</v>
          </cell>
        </row>
        <row r="209">
          <cell r="A209">
            <v>261</v>
          </cell>
          <cell r="B209" t="str">
            <v>CROSSACRES</v>
          </cell>
          <cell r="C209">
            <v>10263.187858008341</v>
          </cell>
          <cell r="D209">
            <v>22893.9143915241</v>
          </cell>
          <cell r="E209">
            <v>10347.309366120026</v>
          </cell>
          <cell r="F209">
            <v>23033.934730176548</v>
          </cell>
          <cell r="G209">
            <v>10516.676451484056</v>
          </cell>
          <cell r="H209">
            <v>23320.389171716764</v>
          </cell>
          <cell r="I209">
            <v>11382.431533939469</v>
          </cell>
          <cell r="J209">
            <v>24714.257983762618</v>
          </cell>
          <cell r="K209">
            <v>12428.16202751014</v>
          </cell>
          <cell r="L209">
            <v>26174.304697139578</v>
          </cell>
          <cell r="Z209">
            <v>260</v>
          </cell>
          <cell r="AA209" t="str">
            <v>WHALEY BRIDGE AND NEW MILLS</v>
          </cell>
          <cell r="AB209">
            <v>19931</v>
          </cell>
          <cell r="AC209">
            <v>19853.995427087433</v>
          </cell>
          <cell r="AD209">
            <v>-77.0045729125668</v>
          </cell>
          <cell r="AE209">
            <v>-3.8635579204539059E-3</v>
          </cell>
        </row>
        <row r="210">
          <cell r="A210">
            <v>263</v>
          </cell>
          <cell r="B210" t="str">
            <v>ERRWOOD ROAD</v>
          </cell>
          <cell r="C210">
            <v>16582.366053271202</v>
          </cell>
          <cell r="D210">
            <v>38710.024911952685</v>
          </cell>
          <cell r="E210">
            <v>16690.69254916842</v>
          </cell>
          <cell r="F210">
            <v>38899.766481956212</v>
          </cell>
          <cell r="G210">
            <v>16916.462855869915</v>
          </cell>
          <cell r="H210">
            <v>39290.182412432667</v>
          </cell>
          <cell r="I210">
            <v>17890.047298492682</v>
          </cell>
          <cell r="J210">
            <v>40937.28967329624</v>
          </cell>
          <cell r="K210">
            <v>19144.553860798987</v>
          </cell>
          <cell r="L210">
            <v>43014.112777963317</v>
          </cell>
          <cell r="Z210">
            <v>261</v>
          </cell>
          <cell r="AA210" t="str">
            <v>CROSSACRES</v>
          </cell>
          <cell r="AB210">
            <v>22245</v>
          </cell>
          <cell r="AC210">
            <v>22893.9143915241</v>
          </cell>
          <cell r="AD210">
            <v>648.91439152410021</v>
          </cell>
          <cell r="AE210">
            <v>2.9171247090316935E-2</v>
          </cell>
        </row>
        <row r="211">
          <cell r="A211">
            <v>264</v>
          </cell>
          <cell r="B211" t="str">
            <v>GREAVEFOLD</v>
          </cell>
          <cell r="C211">
            <v>5236.1965261434379</v>
          </cell>
          <cell r="D211">
            <v>11291.714355360924</v>
          </cell>
          <cell r="E211">
            <v>5274.9943694896519</v>
          </cell>
          <cell r="F211">
            <v>11356.891345052436</v>
          </cell>
          <cell r="G211">
            <v>5357.3731808260245</v>
          </cell>
          <cell r="H211">
            <v>11497.254072018672</v>
          </cell>
          <cell r="I211">
            <v>5794.9140276802136</v>
          </cell>
          <cell r="J211">
            <v>12189.811451971294</v>
          </cell>
          <cell r="K211">
            <v>6307.778107902207</v>
          </cell>
          <cell r="L211">
            <v>12869.936130339025</v>
          </cell>
          <cell r="Z211">
            <v>263</v>
          </cell>
          <cell r="AA211" t="str">
            <v>ERRWOOD ROAD</v>
          </cell>
          <cell r="AB211">
            <v>37654</v>
          </cell>
          <cell r="AC211">
            <v>38710.024911952685</v>
          </cell>
          <cell r="AD211">
            <v>1056.0249119526852</v>
          </cell>
          <cell r="AE211">
            <v>2.8045490836370247E-2</v>
          </cell>
        </row>
        <row r="212">
          <cell r="A212">
            <v>265</v>
          </cell>
          <cell r="B212" t="str">
            <v>LONGFORD ROAD</v>
          </cell>
          <cell r="C212">
            <v>14161.618616774085</v>
          </cell>
          <cell r="D212">
            <v>34605.426487222663</v>
          </cell>
          <cell r="E212">
            <v>14247.631650021765</v>
          </cell>
          <cell r="F212">
            <v>34759.128272116111</v>
          </cell>
          <cell r="G212">
            <v>14423.639441959882</v>
          </cell>
          <cell r="H212">
            <v>35071.375113146605</v>
          </cell>
          <cell r="I212">
            <v>15187.366347961613</v>
          </cell>
          <cell r="J212">
            <v>36412.066743345349</v>
          </cell>
          <cell r="K212">
            <v>16256.470313130785</v>
          </cell>
          <cell r="L212">
            <v>38192.013895143093</v>
          </cell>
          <cell r="Z212">
            <v>264</v>
          </cell>
          <cell r="AA212" t="str">
            <v>GREAVEFOLD</v>
          </cell>
          <cell r="AB212">
            <v>11061</v>
          </cell>
          <cell r="AC212">
            <v>11291.714355360924</v>
          </cell>
          <cell r="AD212">
            <v>230.71435536092395</v>
          </cell>
          <cell r="AE212">
            <v>2.0858363200517489E-2</v>
          </cell>
        </row>
        <row r="213">
          <cell r="A213">
            <v>266</v>
          </cell>
          <cell r="B213" t="str">
            <v>BRAMHALL</v>
          </cell>
          <cell r="C213">
            <v>11464.69996627518</v>
          </cell>
          <cell r="D213">
            <v>24894.348646789793</v>
          </cell>
          <cell r="E213">
            <v>11558.248554632035</v>
          </cell>
          <cell r="F213">
            <v>25052.562583946754</v>
          </cell>
          <cell r="G213">
            <v>11751.756327082701</v>
          </cell>
          <cell r="H213">
            <v>25383.761938593299</v>
          </cell>
          <cell r="I213">
            <v>12778.951822569265</v>
          </cell>
          <cell r="J213">
            <v>27041.810610175457</v>
          </cell>
          <cell r="K213">
            <v>14037.304435500246</v>
          </cell>
          <cell r="L213">
            <v>28730.245669943924</v>
          </cell>
          <cell r="Z213">
            <v>265</v>
          </cell>
          <cell r="AA213" t="str">
            <v>LONGFORD ROAD</v>
          </cell>
          <cell r="AB213">
            <v>33986</v>
          </cell>
          <cell r="AC213">
            <v>34605.426487222663</v>
          </cell>
          <cell r="AD213">
            <v>619.42648722266313</v>
          </cell>
          <cell r="AE213">
            <v>1.8225930889856502E-2</v>
          </cell>
        </row>
        <row r="214">
          <cell r="A214">
            <v>267</v>
          </cell>
          <cell r="B214" t="str">
            <v>CHEADLE HULME</v>
          </cell>
          <cell r="C214">
            <v>17701.922812129204</v>
          </cell>
          <cell r="D214">
            <v>39872.068758246533</v>
          </cell>
          <cell r="E214">
            <v>17831.945148541519</v>
          </cell>
          <cell r="F214">
            <v>40100.075708482931</v>
          </cell>
          <cell r="G214">
            <v>18101.661074674019</v>
          </cell>
          <cell r="H214">
            <v>40570.035349032587</v>
          </cell>
          <cell r="I214">
            <v>19411.953292051578</v>
          </cell>
          <cell r="J214">
            <v>42687.526060403368</v>
          </cell>
          <cell r="K214">
            <v>21010.872351403552</v>
          </cell>
          <cell r="L214">
            <v>44975.186604234012</v>
          </cell>
          <cell r="Z214">
            <v>266</v>
          </cell>
          <cell r="AA214" t="str">
            <v>BRAMHALL</v>
          </cell>
          <cell r="AB214">
            <v>24575</v>
          </cell>
          <cell r="AC214">
            <v>24894.348646789793</v>
          </cell>
          <cell r="AD214">
            <v>319.34864678979284</v>
          </cell>
          <cell r="AE214">
            <v>1.2994858465505304E-2</v>
          </cell>
        </row>
        <row r="215">
          <cell r="A215">
            <v>268</v>
          </cell>
          <cell r="B215" t="str">
            <v>HAZEL GROVE</v>
          </cell>
          <cell r="C215">
            <v>21695.386294620013</v>
          </cell>
          <cell r="D215">
            <v>49822.185805508532</v>
          </cell>
          <cell r="E215">
            <v>21839.918278222067</v>
          </cell>
          <cell r="F215">
            <v>50070.668496975712</v>
          </cell>
          <cell r="G215">
            <v>22139.871174194901</v>
          </cell>
          <cell r="H215">
            <v>50581.639619033645</v>
          </cell>
          <cell r="I215">
            <v>23465.688492467067</v>
          </cell>
          <cell r="J215">
            <v>52771.602208460994</v>
          </cell>
          <cell r="K215">
            <v>25224.279517609593</v>
          </cell>
          <cell r="L215">
            <v>55515.026026823019</v>
          </cell>
          <cell r="Z215">
            <v>267</v>
          </cell>
          <cell r="AA215" t="str">
            <v>CHEADLE HULME</v>
          </cell>
          <cell r="AB215">
            <v>38908</v>
          </cell>
          <cell r="AC215">
            <v>39872.068758246533</v>
          </cell>
          <cell r="AD215">
            <v>964.06875824653252</v>
          </cell>
          <cell r="AE215">
            <v>2.4778162800620247E-2</v>
          </cell>
        </row>
        <row r="216">
          <cell r="A216">
            <v>269</v>
          </cell>
          <cell r="B216" t="str">
            <v>ROMILEY</v>
          </cell>
          <cell r="C216">
            <v>7662.9212422470937</v>
          </cell>
          <cell r="D216">
            <v>17130.36850398258</v>
          </cell>
          <cell r="E216">
            <v>7719.6416589915571</v>
          </cell>
          <cell r="F216">
            <v>17230.773388855196</v>
          </cell>
          <cell r="G216">
            <v>7832.9870768013334</v>
          </cell>
          <cell r="H216">
            <v>17434.86292364234</v>
          </cell>
          <cell r="I216">
            <v>8389.1375711626279</v>
          </cell>
          <cell r="J216">
            <v>18399.361283727641</v>
          </cell>
          <cell r="K216">
            <v>9078.8594923514047</v>
          </cell>
          <cell r="L216">
            <v>19461.283204323383</v>
          </cell>
          <cell r="Z216">
            <v>268</v>
          </cell>
          <cell r="AA216" t="str">
            <v>HAZEL GROVE</v>
          </cell>
          <cell r="AB216">
            <v>48841</v>
          </cell>
          <cell r="AC216">
            <v>49822.185805508532</v>
          </cell>
          <cell r="AD216">
            <v>981.18580550853221</v>
          </cell>
          <cell r="AE216">
            <v>2.0089388126953423E-2</v>
          </cell>
        </row>
        <row r="217">
          <cell r="A217">
            <v>270</v>
          </cell>
          <cell r="B217" t="str">
            <v>STOCKPORT</v>
          </cell>
          <cell r="C217">
            <v>13973.551185054497</v>
          </cell>
          <cell r="D217">
            <v>34115.792497151924</v>
          </cell>
          <cell r="E217">
            <v>14057.284139844509</v>
          </cell>
          <cell r="F217">
            <v>34270.465659764566</v>
          </cell>
          <cell r="G217">
            <v>14230.941860247043</v>
          </cell>
          <cell r="H217">
            <v>34585.974635784551</v>
          </cell>
          <cell r="I217">
            <v>14950.687002900548</v>
          </cell>
          <cell r="J217">
            <v>35890.890621055398</v>
          </cell>
          <cell r="K217">
            <v>15906.121151132436</v>
          </cell>
          <cell r="L217">
            <v>37610.688543187709</v>
          </cell>
          <cell r="Z217">
            <v>269</v>
          </cell>
          <cell r="AA217" t="str">
            <v>ROMILEY</v>
          </cell>
          <cell r="AB217">
            <v>17102</v>
          </cell>
          <cell r="AC217">
            <v>17130.36850398258</v>
          </cell>
          <cell r="AD217">
            <v>28.368503982579568</v>
          </cell>
          <cell r="AE217">
            <v>1.6587828313986417E-3</v>
          </cell>
        </row>
        <row r="218">
          <cell r="A218">
            <v>271</v>
          </cell>
          <cell r="B218" t="str">
            <v>JACKSONS EDGE</v>
          </cell>
          <cell r="C218">
            <v>9674.3640440371382</v>
          </cell>
          <cell r="D218">
            <v>20275.563214386457</v>
          </cell>
          <cell r="E218">
            <v>9754.9764140435254</v>
          </cell>
          <cell r="F218">
            <v>20411.423805086353</v>
          </cell>
          <cell r="G218">
            <v>9919.3996583916305</v>
          </cell>
          <cell r="H218">
            <v>20695.266628175868</v>
          </cell>
          <cell r="I218">
            <v>10755.215686771548</v>
          </cell>
          <cell r="J218">
            <v>22056.16968478309</v>
          </cell>
          <cell r="K218">
            <v>11736.160778838801</v>
          </cell>
          <cell r="L218">
            <v>23408.555981881134</v>
          </cell>
          <cell r="Z218">
            <v>270</v>
          </cell>
          <cell r="AA218" t="str">
            <v>STOCKPORT</v>
          </cell>
          <cell r="AB218">
            <v>33185</v>
          </cell>
          <cell r="AC218">
            <v>34115.792497151924</v>
          </cell>
          <cell r="AD218">
            <v>930.79249715192418</v>
          </cell>
          <cell r="AE218">
            <v>2.8048591145153658E-2</v>
          </cell>
        </row>
        <row r="219">
          <cell r="A219">
            <v>273</v>
          </cell>
          <cell r="B219" t="str">
            <v>WILMSLOW</v>
          </cell>
          <cell r="C219">
            <v>16485.591233609153</v>
          </cell>
          <cell r="D219">
            <v>37835.196045168457</v>
          </cell>
          <cell r="E219">
            <v>16591.994900849626</v>
          </cell>
          <cell r="F219">
            <v>37990.693413726251</v>
          </cell>
          <cell r="G219">
            <v>16799.137196905893</v>
          </cell>
          <cell r="H219">
            <v>38321.146332811666</v>
          </cell>
          <cell r="I219">
            <v>17802.541644811579</v>
          </cell>
          <cell r="J219">
            <v>39951.614548921767</v>
          </cell>
          <cell r="K219">
            <v>18877.141504577117</v>
          </cell>
          <cell r="L219">
            <v>41575.711880251838</v>
          </cell>
          <cell r="Z219">
            <v>271</v>
          </cell>
          <cell r="AA219" t="str">
            <v>JACKSONS EDGE</v>
          </cell>
          <cell r="AB219">
            <v>20105</v>
          </cell>
          <cell r="AC219">
            <v>20275.563214386457</v>
          </cell>
          <cell r="AD219">
            <v>170.56321438645682</v>
          </cell>
          <cell r="AE219">
            <v>8.4836217053696501E-3</v>
          </cell>
        </row>
        <row r="220">
          <cell r="A220">
            <v>275</v>
          </cell>
          <cell r="B220" t="str">
            <v>CHORLTON</v>
          </cell>
          <cell r="C220">
            <v>18591.781329694433</v>
          </cell>
          <cell r="D220">
            <v>40027.853557494745</v>
          </cell>
          <cell r="E220">
            <v>18830.64528055504</v>
          </cell>
          <cell r="F220">
            <v>40459.833638124765</v>
          </cell>
          <cell r="G220">
            <v>19280.191618940946</v>
          </cell>
          <cell r="H220">
            <v>41212.368177813485</v>
          </cell>
          <cell r="I220">
            <v>21245.746097381783</v>
          </cell>
          <cell r="J220">
            <v>44106.63511474245</v>
          </cell>
          <cell r="K220">
            <v>23770.845942610817</v>
          </cell>
          <cell r="L220">
            <v>47817.531537897368</v>
          </cell>
          <cell r="Z220">
            <v>273</v>
          </cell>
          <cell r="AA220" t="str">
            <v>WILMSLOW</v>
          </cell>
          <cell r="AB220">
            <v>36354</v>
          </cell>
          <cell r="AC220">
            <v>37835.196045168457</v>
          </cell>
          <cell r="AD220">
            <v>1481.1960451684572</v>
          </cell>
          <cell r="AE220">
            <v>4.0743688319537251E-2</v>
          </cell>
        </row>
        <row r="221">
          <cell r="A221">
            <v>276</v>
          </cell>
          <cell r="B221" t="str">
            <v>DIDSBURY</v>
          </cell>
          <cell r="C221">
            <v>33833.754490213309</v>
          </cell>
          <cell r="D221">
            <v>78643.310865008767</v>
          </cell>
          <cell r="E221">
            <v>34226.566595079748</v>
          </cell>
          <cell r="F221">
            <v>79392.412034609268</v>
          </cell>
          <cell r="G221">
            <v>34911.089121809389</v>
          </cell>
          <cell r="H221">
            <v>80534.000632048992</v>
          </cell>
          <cell r="I221">
            <v>38214.216901077882</v>
          </cell>
          <cell r="J221">
            <v>85990.78165083089</v>
          </cell>
          <cell r="K221">
            <v>42980.672752660059</v>
          </cell>
          <cell r="L221">
            <v>93334.833315091644</v>
          </cell>
          <cell r="Z221">
            <v>275</v>
          </cell>
          <cell r="AA221" t="str">
            <v>CHORLTON</v>
          </cell>
          <cell r="AB221">
            <v>39680</v>
          </cell>
          <cell r="AC221">
            <v>40027.853557494745</v>
          </cell>
          <cell r="AD221">
            <v>347.85355749474547</v>
          </cell>
          <cell r="AE221">
            <v>8.7664707029925775E-3</v>
          </cell>
        </row>
        <row r="222">
          <cell r="A222">
            <v>277</v>
          </cell>
          <cell r="B222" t="str">
            <v>GORTON</v>
          </cell>
          <cell r="C222">
            <v>25462.281369206903</v>
          </cell>
          <cell r="D222">
            <v>72148.196043821736</v>
          </cell>
          <cell r="E222">
            <v>25733.093450285789</v>
          </cell>
          <cell r="F222">
            <v>72730.627947077592</v>
          </cell>
          <cell r="G222">
            <v>26174.664248733025</v>
          </cell>
          <cell r="H222">
            <v>73564.096211195414</v>
          </cell>
          <cell r="I222">
            <v>28415.707292637358</v>
          </cell>
          <cell r="J222">
            <v>78583.666331009139</v>
          </cell>
          <cell r="K222">
            <v>31467.626992944392</v>
          </cell>
          <cell r="L222">
            <v>83972.705817021299</v>
          </cell>
          <cell r="Z222">
            <v>276</v>
          </cell>
          <cell r="AA222" t="str">
            <v>DIDSBURY</v>
          </cell>
          <cell r="AB222">
            <v>76150</v>
          </cell>
          <cell r="AC222">
            <v>78643.310865008767</v>
          </cell>
          <cell r="AD222">
            <v>2493.310865008767</v>
          </cell>
          <cell r="AE222">
            <v>3.2742099343516309E-2</v>
          </cell>
        </row>
        <row r="223">
          <cell r="A223">
            <v>278</v>
          </cell>
          <cell r="B223" t="str">
            <v>LEVENSHULME</v>
          </cell>
          <cell r="C223">
            <v>23534.962757360794</v>
          </cell>
          <cell r="D223">
            <v>63585.904896967833</v>
          </cell>
          <cell r="E223">
            <v>23808.752787004443</v>
          </cell>
          <cell r="F223">
            <v>64175.955686345602</v>
          </cell>
          <cell r="G223">
            <v>24289.09273405053</v>
          </cell>
          <cell r="H223">
            <v>65105.789087087243</v>
          </cell>
          <cell r="I223">
            <v>26550.643459727788</v>
          </cell>
          <cell r="J223">
            <v>69629.689898104116</v>
          </cell>
          <cell r="K223">
            <v>29260.837278251747</v>
          </cell>
          <cell r="L223">
            <v>74200.064263179796</v>
          </cell>
          <cell r="Z223">
            <v>277</v>
          </cell>
          <cell r="AA223" t="str">
            <v>GORTON</v>
          </cell>
          <cell r="AB223">
            <v>62565</v>
          </cell>
          <cell r="AC223">
            <v>72148.196043821736</v>
          </cell>
          <cell r="AD223">
            <v>9583.1960438217357</v>
          </cell>
          <cell r="AE223">
            <v>0.15317183798963854</v>
          </cell>
        </row>
        <row r="224">
          <cell r="A224">
            <v>280</v>
          </cell>
          <cell r="B224" t="str">
            <v>NEWTON HEATH</v>
          </cell>
          <cell r="C224">
            <v>15509.788116194952</v>
          </cell>
          <cell r="D224">
            <v>36395.386508407362</v>
          </cell>
          <cell r="E224">
            <v>15724.916257780002</v>
          </cell>
          <cell r="F224">
            <v>36800.765637618882</v>
          </cell>
          <cell r="G224">
            <v>16132.95283108976</v>
          </cell>
          <cell r="H224">
            <v>37507.363133435545</v>
          </cell>
          <cell r="I224">
            <v>18057.351580374558</v>
          </cell>
          <cell r="J224">
            <v>40415.542385944063</v>
          </cell>
          <cell r="K224">
            <v>20331.707712522926</v>
          </cell>
          <cell r="L224">
            <v>43672.331907977736</v>
          </cell>
          <cell r="Z224">
            <v>278</v>
          </cell>
          <cell r="AA224" t="str">
            <v>LEVENSHULME</v>
          </cell>
          <cell r="AB224">
            <v>62097</v>
          </cell>
          <cell r="AC224">
            <v>63585.904896967833</v>
          </cell>
          <cell r="AD224">
            <v>1488.9048969678333</v>
          </cell>
          <cell r="AE224">
            <v>2.397708257996092E-2</v>
          </cell>
        </row>
        <row r="225">
          <cell r="A225">
            <v>281</v>
          </cell>
          <cell r="B225" t="str">
            <v>MOSTON</v>
          </cell>
          <cell r="C225">
            <v>17350.176982022171</v>
          </cell>
          <cell r="D225">
            <v>38590.21269345058</v>
          </cell>
          <cell r="E225">
            <v>17590.870140174771</v>
          </cell>
          <cell r="F225">
            <v>39026.42357654011</v>
          </cell>
          <cell r="G225">
            <v>18060.083926430467</v>
          </cell>
          <cell r="H225">
            <v>39805.594008291519</v>
          </cell>
          <cell r="I225">
            <v>20320.358744923327</v>
          </cell>
          <cell r="J225">
            <v>43092.82800206705</v>
          </cell>
          <cell r="K225">
            <v>23136.603670347911</v>
          </cell>
          <cell r="L225">
            <v>46935.419626682597</v>
          </cell>
          <cell r="Z225">
            <v>280</v>
          </cell>
          <cell r="AA225" t="str">
            <v>NEWTON HEATH</v>
          </cell>
          <cell r="AB225">
            <v>34107</v>
          </cell>
          <cell r="AC225">
            <v>36395.386508407362</v>
          </cell>
          <cell r="AD225">
            <v>2288.3865084073623</v>
          </cell>
          <cell r="AE225">
            <v>6.7094335720156051E-2</v>
          </cell>
        </row>
        <row r="226">
          <cell r="A226">
            <v>283</v>
          </cell>
          <cell r="B226" t="str">
            <v>PRESTWICH</v>
          </cell>
          <cell r="C226">
            <v>18622.759469391782</v>
          </cell>
          <cell r="D226">
            <v>45101.454157420027</v>
          </cell>
          <cell r="E226">
            <v>18778.713069298199</v>
          </cell>
          <cell r="F226">
            <v>45412.387854434797</v>
          </cell>
          <cell r="G226">
            <v>19111.538183687895</v>
          </cell>
          <cell r="H226">
            <v>46051.475750696671</v>
          </cell>
          <cell r="I226">
            <v>20612.474737975252</v>
          </cell>
          <cell r="J226">
            <v>48572.485179059011</v>
          </cell>
          <cell r="K226">
            <v>22613.762034484491</v>
          </cell>
          <cell r="L226">
            <v>51717.62798174507</v>
          </cell>
          <cell r="Z226">
            <v>281</v>
          </cell>
          <cell r="AA226" t="str">
            <v>MOSTON</v>
          </cell>
          <cell r="AB226">
            <v>32431</v>
          </cell>
          <cell r="AC226">
            <v>38590.21269345058</v>
          </cell>
          <cell r="AD226">
            <v>6159.2126934505795</v>
          </cell>
          <cell r="AE226">
            <v>0.18991744606859423</v>
          </cell>
        </row>
        <row r="227">
          <cell r="A227">
            <v>284</v>
          </cell>
          <cell r="B227" t="str">
            <v>BROUGHTON</v>
          </cell>
          <cell r="C227">
            <v>23742.109226092085</v>
          </cell>
          <cell r="D227">
            <v>60975.680771769963</v>
          </cell>
          <cell r="E227">
            <v>24042.21989594452</v>
          </cell>
          <cell r="F227">
            <v>61639.776067975472</v>
          </cell>
          <cell r="G227">
            <v>24599.002036366946</v>
          </cell>
          <cell r="H227">
            <v>62786.174847342569</v>
          </cell>
          <cell r="I227">
            <v>26877.566886836761</v>
          </cell>
          <cell r="J227">
            <v>66952.058209887895</v>
          </cell>
          <cell r="K227">
            <v>29801.039695699223</v>
          </cell>
          <cell r="L227">
            <v>72004.882220136657</v>
          </cell>
          <cell r="Z227">
            <v>283</v>
          </cell>
          <cell r="AA227" t="str">
            <v>PRESTWICH</v>
          </cell>
          <cell r="AB227">
            <v>44655</v>
          </cell>
          <cell r="AC227">
            <v>45101.454157420027</v>
          </cell>
          <cell r="AD227">
            <v>446.4541574200266</v>
          </cell>
          <cell r="AE227">
            <v>9.9978537099994769E-3</v>
          </cell>
        </row>
        <row r="228">
          <cell r="A228">
            <v>285</v>
          </cell>
          <cell r="B228" t="str">
            <v>KERSAL</v>
          </cell>
          <cell r="C228">
            <v>14374.117748431445</v>
          </cell>
          <cell r="D228">
            <v>34649.349501689059</v>
          </cell>
          <cell r="E228">
            <v>14556.404602855107</v>
          </cell>
          <cell r="F228">
            <v>34968.332949693133</v>
          </cell>
          <cell r="G228">
            <v>14901.505951037072</v>
          </cell>
          <cell r="H228">
            <v>35582.523663984255</v>
          </cell>
          <cell r="I228">
            <v>16422.689702542495</v>
          </cell>
          <cell r="J228">
            <v>38407.788508003003</v>
          </cell>
          <cell r="K228">
            <v>18468.98489741423</v>
          </cell>
          <cell r="L228">
            <v>41778.19071417956</v>
          </cell>
          <cell r="Z228">
            <v>284</v>
          </cell>
          <cell r="AA228" t="str">
            <v>BROUGHTON</v>
          </cell>
          <cell r="AB228">
            <v>55306</v>
          </cell>
          <cell r="AC228">
            <v>60975.680771769963</v>
          </cell>
          <cell r="AD228">
            <v>5669.680771769963</v>
          </cell>
          <cell r="AE228">
            <v>0.10251475014953103</v>
          </cell>
        </row>
        <row r="229">
          <cell r="A229">
            <v>286</v>
          </cell>
          <cell r="B229" t="str">
            <v>MANCHESTER CITY</v>
          </cell>
          <cell r="C229">
            <v>23575.885566400037</v>
          </cell>
          <cell r="D229">
            <v>54511.054875638445</v>
          </cell>
          <cell r="E229">
            <v>23820.583451351155</v>
          </cell>
          <cell r="F229">
            <v>54963.459383849164</v>
          </cell>
          <cell r="G229">
            <v>24182.013159718539</v>
          </cell>
          <cell r="H229">
            <v>55558.447356541525</v>
          </cell>
          <cell r="I229">
            <v>25427.547043105264</v>
          </cell>
          <cell r="J229">
            <v>57947.154789929213</v>
          </cell>
          <cell r="K229">
            <v>28002.679509506321</v>
          </cell>
          <cell r="L229">
            <v>62808.435569783673</v>
          </cell>
          <cell r="Z229">
            <v>285</v>
          </cell>
          <cell r="AA229" t="str">
            <v>KERSAL</v>
          </cell>
          <cell r="AB229">
            <v>34030</v>
          </cell>
          <cell r="AC229">
            <v>34649.349501689059</v>
          </cell>
          <cell r="AD229">
            <v>619.34950168905925</v>
          </cell>
          <cell r="AE229">
            <v>1.8200102900060511E-2</v>
          </cell>
        </row>
        <row r="230">
          <cell r="A230">
            <v>288</v>
          </cell>
          <cell r="B230" t="str">
            <v>OLD TRAFFORD</v>
          </cell>
          <cell r="C230">
            <v>22106.3944290566</v>
          </cell>
          <cell r="D230">
            <v>58053.930899255516</v>
          </cell>
          <cell r="E230">
            <v>22326.344407704375</v>
          </cell>
          <cell r="F230">
            <v>58517.041964607015</v>
          </cell>
          <cell r="G230">
            <v>22695.337321496259</v>
          </cell>
          <cell r="H230">
            <v>59228.509101530944</v>
          </cell>
          <cell r="I230">
            <v>24304.049028102883</v>
          </cell>
          <cell r="J230">
            <v>62748.393759295774</v>
          </cell>
          <cell r="K230">
            <v>26749.986125780368</v>
          </cell>
          <cell r="L230">
            <v>67159.762093615136</v>
          </cell>
          <cell r="Z230">
            <v>286</v>
          </cell>
          <cell r="AA230" t="str">
            <v>MANCHESTER CITY</v>
          </cell>
          <cell r="AB230">
            <v>47888</v>
          </cell>
          <cell r="AC230">
            <v>54511.054875638445</v>
          </cell>
          <cell r="AD230">
            <v>6623.0548756384451</v>
          </cell>
          <cell r="AE230">
            <v>0.13830301694868119</v>
          </cell>
        </row>
        <row r="231">
          <cell r="A231">
            <v>292</v>
          </cell>
          <cell r="B231" t="str">
            <v>STRETFORD</v>
          </cell>
          <cell r="C231">
            <v>18271.480646166583</v>
          </cell>
          <cell r="D231">
            <v>43898.275277136294</v>
          </cell>
          <cell r="E231">
            <v>18461.685960172279</v>
          </cell>
          <cell r="F231">
            <v>44268.58863489292</v>
          </cell>
          <cell r="G231">
            <v>18828.035974769991</v>
          </cell>
          <cell r="H231">
            <v>44984.925346221382</v>
          </cell>
          <cell r="I231">
            <v>20453.112733898095</v>
          </cell>
          <cell r="J231">
            <v>47910.559086330832</v>
          </cell>
          <cell r="K231">
            <v>22661.365811036063</v>
          </cell>
          <cell r="L231">
            <v>51532.306400082234</v>
          </cell>
          <cell r="Z231">
            <v>288</v>
          </cell>
          <cell r="AA231" t="str">
            <v>OLD TRAFFORD</v>
          </cell>
          <cell r="AB231">
            <v>54281</v>
          </cell>
          <cell r="AC231">
            <v>58053.930899255516</v>
          </cell>
          <cell r="AD231">
            <v>3772.9308992555161</v>
          </cell>
          <cell r="AE231">
            <v>6.9507394838995526E-2</v>
          </cell>
        </row>
        <row r="232">
          <cell r="A232">
            <v>293</v>
          </cell>
          <cell r="B232" t="str">
            <v>SWINTON</v>
          </cell>
          <cell r="C232">
            <v>42815.706152740458</v>
          </cell>
          <cell r="D232">
            <v>89299.735180010466</v>
          </cell>
          <cell r="E232">
            <v>43357.678310359341</v>
          </cell>
          <cell r="F232">
            <v>90286.528961836681</v>
          </cell>
          <cell r="G232">
            <v>44411.090848469314</v>
          </cell>
          <cell r="H232">
            <v>92193.5959542161</v>
          </cell>
          <cell r="I232">
            <v>49442.216166252336</v>
          </cell>
          <cell r="J232">
            <v>100640.20532360906</v>
          </cell>
          <cell r="K232">
            <v>56081.809870273981</v>
          </cell>
          <cell r="L232">
            <v>110701.16729067525</v>
          </cell>
          <cell r="Z232">
            <v>292</v>
          </cell>
          <cell r="AA232" t="str">
            <v>STRETFORD</v>
          </cell>
          <cell r="AB232">
            <v>42423</v>
          </cell>
          <cell r="AC232">
            <v>43898.275277136294</v>
          </cell>
          <cell r="AD232">
            <v>1475.2752771362939</v>
          </cell>
          <cell r="AE232">
            <v>3.4775364239593945E-2</v>
          </cell>
        </row>
        <row r="233">
          <cell r="A233">
            <v>294</v>
          </cell>
          <cell r="B233" t="str">
            <v>URMSTON</v>
          </cell>
          <cell r="C233">
            <v>20762.970265169526</v>
          </cell>
          <cell r="D233">
            <v>48278.764890276267</v>
          </cell>
          <cell r="E233">
            <v>20984.946527759446</v>
          </cell>
          <cell r="F233">
            <v>48694.200938442533</v>
          </cell>
          <cell r="G233">
            <v>21432.272584382477</v>
          </cell>
          <cell r="H233">
            <v>49542.159640628677</v>
          </cell>
          <cell r="I233">
            <v>23693.250559406031</v>
          </cell>
          <cell r="J233">
            <v>53322.85862962612</v>
          </cell>
          <cell r="K233">
            <v>26580.015846702161</v>
          </cell>
          <cell r="L233">
            <v>57654.798117956954</v>
          </cell>
          <cell r="Z233">
            <v>293</v>
          </cell>
          <cell r="AA233" t="str">
            <v>SWINTON</v>
          </cell>
          <cell r="AB233">
            <v>86951</v>
          </cell>
          <cell r="AC233">
            <v>89299.735180010466</v>
          </cell>
          <cell r="AD233">
            <v>2348.7351800104661</v>
          </cell>
          <cell r="AE233">
            <v>2.7012169842905383E-2</v>
          </cell>
        </row>
        <row r="234">
          <cell r="A234">
            <v>295</v>
          </cell>
          <cell r="B234" t="str">
            <v>ALTRINCHAM</v>
          </cell>
          <cell r="C234">
            <v>11822.512679285041</v>
          </cell>
          <cell r="D234">
            <v>27280.471382690335</v>
          </cell>
          <cell r="E234">
            <v>11945.032962981706</v>
          </cell>
          <cell r="F234">
            <v>27516.511900728747</v>
          </cell>
          <cell r="G234">
            <v>12198.818817241237</v>
          </cell>
          <cell r="H234">
            <v>28008.51396055509</v>
          </cell>
          <cell r="I234">
            <v>13533.545634573524</v>
          </cell>
          <cell r="J234">
            <v>30201.381640594984</v>
          </cell>
          <cell r="K234">
            <v>15242.145870711125</v>
          </cell>
          <cell r="L234">
            <v>32669.94918203319</v>
          </cell>
          <cell r="Z234">
            <v>294</v>
          </cell>
          <cell r="AA234" t="str">
            <v>URMSTON</v>
          </cell>
          <cell r="AB234">
            <v>47800</v>
          </cell>
          <cell r="AC234">
            <v>48278.764890276267</v>
          </cell>
          <cell r="AD234">
            <v>478.76489027626667</v>
          </cell>
          <cell r="AE234">
            <v>1.0016001888624827E-2</v>
          </cell>
        </row>
        <row r="235">
          <cell r="A235">
            <v>297</v>
          </cell>
          <cell r="B235" t="str">
            <v>BOWDON</v>
          </cell>
          <cell r="C235">
            <v>9221.4704470175366</v>
          </cell>
          <cell r="D235">
            <v>21327.261390238109</v>
          </cell>
          <cell r="E235">
            <v>9319.7862601777651</v>
          </cell>
          <cell r="F235">
            <v>21522.260206572199</v>
          </cell>
          <cell r="G235">
            <v>9524.3169049279804</v>
          </cell>
          <cell r="H235">
            <v>21927.313896757161</v>
          </cell>
          <cell r="I235">
            <v>10572.915136960986</v>
          </cell>
          <cell r="J235">
            <v>23658.724573394604</v>
          </cell>
          <cell r="K235">
            <v>11920.854443815395</v>
          </cell>
          <cell r="L235">
            <v>25683.808738570438</v>
          </cell>
          <cell r="Z235">
            <v>295</v>
          </cell>
          <cell r="AA235" t="str">
            <v>ALTRINCHAM</v>
          </cell>
          <cell r="AB235">
            <v>26431</v>
          </cell>
          <cell r="AC235">
            <v>27280.471382690335</v>
          </cell>
          <cell r="AD235">
            <v>849.4713826903353</v>
          </cell>
          <cell r="AE235">
            <v>3.2139207093577059E-2</v>
          </cell>
        </row>
        <row r="236">
          <cell r="A236">
            <v>298</v>
          </cell>
          <cell r="B236" t="str">
            <v>IRLAM</v>
          </cell>
          <cell r="C236">
            <v>11143.799466927268</v>
          </cell>
          <cell r="D236">
            <v>24160.809698752619</v>
          </cell>
          <cell r="E236">
            <v>11285.742202679485</v>
          </cell>
          <cell r="F236">
            <v>24430.858574681402</v>
          </cell>
          <cell r="G236">
            <v>11552.379230079656</v>
          </cell>
          <cell r="H236">
            <v>24936.087837210736</v>
          </cell>
          <cell r="I236">
            <v>12821.526548062891</v>
          </cell>
          <cell r="J236">
            <v>27126.340412320216</v>
          </cell>
          <cell r="K236">
            <v>14518.446266082623</v>
          </cell>
          <cell r="L236">
            <v>29686.810776784539</v>
          </cell>
          <cell r="Z236">
            <v>297</v>
          </cell>
          <cell r="AA236" t="str">
            <v>BOWDEN</v>
          </cell>
          <cell r="AB236">
            <v>20981</v>
          </cell>
          <cell r="AC236">
            <v>21327.261390238109</v>
          </cell>
          <cell r="AD236">
            <v>346.26139023810902</v>
          </cell>
          <cell r="AE236">
            <v>1.6503569431300179E-2</v>
          </cell>
        </row>
        <row r="237">
          <cell r="A237">
            <v>300</v>
          </cell>
          <cell r="B237" t="str">
            <v>NORTHERN MOOR</v>
          </cell>
          <cell r="C237">
            <v>19662.166412649494</v>
          </cell>
          <cell r="D237">
            <v>44010.700746448725</v>
          </cell>
          <cell r="E237">
            <v>19897.18646917033</v>
          </cell>
          <cell r="F237">
            <v>44437.831948722756</v>
          </cell>
          <cell r="G237">
            <v>20361.799214262694</v>
          </cell>
          <cell r="H237">
            <v>45255.007668030375</v>
          </cell>
          <cell r="I237">
            <v>22644.231818332308</v>
          </cell>
          <cell r="J237">
            <v>48757.0560538145</v>
          </cell>
          <cell r="K237">
            <v>25603.556166335704</v>
          </cell>
          <cell r="L237">
            <v>52942.049352214199</v>
          </cell>
          <cell r="Z237">
            <v>298</v>
          </cell>
          <cell r="AA237" t="str">
            <v>IRLAM</v>
          </cell>
          <cell r="AB237">
            <v>23694</v>
          </cell>
          <cell r="AC237">
            <v>24160.809698752619</v>
          </cell>
          <cell r="AD237">
            <v>466.80969875261871</v>
          </cell>
          <cell r="AE237">
            <v>1.9701599508424865E-2</v>
          </cell>
        </row>
        <row r="238">
          <cell r="A238">
            <v>301</v>
          </cell>
          <cell r="B238" t="str">
            <v>RINGWAY</v>
          </cell>
          <cell r="C238">
            <v>9549.7701245350945</v>
          </cell>
          <cell r="D238">
            <v>20850.953626645049</v>
          </cell>
          <cell r="E238">
            <v>9673.2655932459074</v>
          </cell>
          <cell r="F238">
            <v>21072.115079389547</v>
          </cell>
          <cell r="G238">
            <v>9919.0619576905137</v>
          </cell>
          <cell r="H238">
            <v>21486.94301683248</v>
          </cell>
          <cell r="I238">
            <v>11146.244139401522</v>
          </cell>
          <cell r="J238">
            <v>23283.027331333204</v>
          </cell>
          <cell r="K238">
            <v>12731.462994737556</v>
          </cell>
          <cell r="L238">
            <v>25466.372792850405</v>
          </cell>
          <cell r="Z238">
            <v>300</v>
          </cell>
          <cell r="AA238" t="str">
            <v>NORTHERN MOOR</v>
          </cell>
          <cell r="AB238">
            <v>42709</v>
          </cell>
          <cell r="AC238">
            <v>44010.700746448725</v>
          </cell>
          <cell r="AD238">
            <v>1301.7007464487251</v>
          </cell>
          <cell r="AE238">
            <v>3.0478370986179146E-2</v>
          </cell>
        </row>
        <row r="239">
          <cell r="A239">
            <v>302</v>
          </cell>
          <cell r="B239" t="str">
            <v>SALE</v>
          </cell>
          <cell r="C239">
            <v>25453.717926449121</v>
          </cell>
          <cell r="D239">
            <v>59811.898110521317</v>
          </cell>
          <cell r="E239">
            <v>25708.962483812706</v>
          </cell>
          <cell r="F239">
            <v>60306.791733447375</v>
          </cell>
          <cell r="G239">
            <v>26228.359602383189</v>
          </cell>
          <cell r="H239">
            <v>61314.993893178573</v>
          </cell>
          <cell r="I239">
            <v>28737.566374655289</v>
          </cell>
          <cell r="J239">
            <v>65548.815126035057</v>
          </cell>
          <cell r="K239">
            <v>32014.624869058673</v>
          </cell>
          <cell r="L239">
            <v>70550.363274567295</v>
          </cell>
          <cell r="Z239">
            <v>301</v>
          </cell>
          <cell r="AA239" t="str">
            <v>RINGWAY</v>
          </cell>
          <cell r="AB239">
            <v>20461</v>
          </cell>
          <cell r="AC239">
            <v>20850.953626645049</v>
          </cell>
          <cell r="AD239">
            <v>389.95362664504864</v>
          </cell>
          <cell r="AE239">
            <v>1.9058385545430264E-2</v>
          </cell>
        </row>
        <row r="240">
          <cell r="A240">
            <v>303</v>
          </cell>
          <cell r="B240" t="str">
            <v>SHARSTON</v>
          </cell>
          <cell r="C240">
            <v>19339.842533381827</v>
          </cell>
          <cell r="D240">
            <v>42989.566147171201</v>
          </cell>
          <cell r="E240">
            <v>19597.13912716394</v>
          </cell>
          <cell r="F240">
            <v>43455.99137221116</v>
          </cell>
          <cell r="G240">
            <v>20091.192067096523</v>
          </cell>
          <cell r="H240">
            <v>44285.858771487146</v>
          </cell>
          <cell r="I240">
            <v>22437.069806877011</v>
          </cell>
          <cell r="J240">
            <v>47692.632807570546</v>
          </cell>
          <cell r="K240">
            <v>25434.162944888874</v>
          </cell>
          <cell r="L240">
            <v>51911.322076068449</v>
          </cell>
          <cell r="Z240">
            <v>302</v>
          </cell>
          <cell r="AA240" t="str">
            <v>SALE</v>
          </cell>
          <cell r="AB240">
            <v>57097</v>
          </cell>
          <cell r="AC240">
            <v>59811.898110521317</v>
          </cell>
          <cell r="AD240">
            <v>2714.898110521317</v>
          </cell>
          <cell r="AE240">
            <v>4.75488749062353E-2</v>
          </cell>
        </row>
        <row r="241">
          <cell r="A241">
            <v>304</v>
          </cell>
          <cell r="B241" t="str">
            <v>ADLINGTON</v>
          </cell>
          <cell r="C241">
            <v>7441.3545588437855</v>
          </cell>
          <cell r="D241">
            <v>15946.529297495512</v>
          </cell>
          <cell r="E241">
            <v>7503.7421164765901</v>
          </cell>
          <cell r="F241">
            <v>16042.033033899035</v>
          </cell>
          <cell r="G241">
            <v>7622.2559099381933</v>
          </cell>
          <cell r="H241">
            <v>16241.303098155229</v>
          </cell>
          <cell r="I241">
            <v>8218.3637129985491</v>
          </cell>
          <cell r="J241">
            <v>17231.916238984944</v>
          </cell>
          <cell r="K241">
            <v>8819.3739860283004</v>
          </cell>
          <cell r="L241">
            <v>18045.132764284681</v>
          </cell>
          <cell r="Z241">
            <v>303</v>
          </cell>
          <cell r="AA241" t="str">
            <v>SHARSTON</v>
          </cell>
          <cell r="AB241">
            <v>41732</v>
          </cell>
          <cell r="AC241">
            <v>42989.566147171201</v>
          </cell>
          <cell r="AD241">
            <v>1257.566147171201</v>
          </cell>
          <cell r="AE241">
            <v>3.0134336891862384E-2</v>
          </cell>
        </row>
        <row r="242">
          <cell r="A242">
            <v>307</v>
          </cell>
          <cell r="B242" t="str">
            <v>LAMALOAD</v>
          </cell>
          <cell r="C242">
            <v>9980.4479885135788</v>
          </cell>
          <cell r="D242">
            <v>22880.817504066901</v>
          </cell>
          <cell r="E242">
            <v>10037.310389759727</v>
          </cell>
          <cell r="F242">
            <v>22959.618194313825</v>
          </cell>
          <cell r="G242">
            <v>10134.717876633984</v>
          </cell>
          <cell r="H242">
            <v>23109.400453960214</v>
          </cell>
          <cell r="I242">
            <v>10530.037745072121</v>
          </cell>
          <cell r="J242">
            <v>23718.981823844984</v>
          </cell>
          <cell r="K242">
            <v>11083.508714813119</v>
          </cell>
          <cell r="L242">
            <v>24641.496149889674</v>
          </cell>
          <cell r="Z242">
            <v>304</v>
          </cell>
          <cell r="AA242" t="str">
            <v>ADLINGTON</v>
          </cell>
          <cell r="AB242">
            <v>15884</v>
          </cell>
          <cell r="AC242">
            <v>15946.529297495512</v>
          </cell>
          <cell r="AD242">
            <v>62.529297495511855</v>
          </cell>
          <cell r="AE242">
            <v>3.9366216000699984E-3</v>
          </cell>
        </row>
        <row r="243">
          <cell r="A243">
            <v>308</v>
          </cell>
          <cell r="B243" t="str">
            <v>MILLBROOK</v>
          </cell>
          <cell r="C243">
            <v>6772.0792986384631</v>
          </cell>
          <cell r="D243">
            <v>14812.458572286669</v>
          </cell>
          <cell r="E243">
            <v>6815.0840177574091</v>
          </cell>
          <cell r="F243">
            <v>14874.147762592658</v>
          </cell>
          <cell r="G243">
            <v>6897.7610475226511</v>
          </cell>
          <cell r="H243">
            <v>15003.784205829499</v>
          </cell>
          <cell r="I243">
            <v>7269.3116139063204</v>
          </cell>
          <cell r="J243">
            <v>15579.688311670876</v>
          </cell>
          <cell r="K243">
            <v>7588.0370254167838</v>
          </cell>
          <cell r="L243">
            <v>16014.868105203335</v>
          </cell>
          <cell r="Z243">
            <v>307</v>
          </cell>
          <cell r="AA243" t="str">
            <v>LAMALOAD</v>
          </cell>
          <cell r="AB243">
            <v>22846</v>
          </cell>
          <cell r="AC243">
            <v>22880.817504066901</v>
          </cell>
          <cell r="AD243">
            <v>34.817504066901165</v>
          </cell>
          <cell r="AE243">
            <v>1.524008757196059E-3</v>
          </cell>
        </row>
        <row r="244">
          <cell r="A244">
            <v>309</v>
          </cell>
          <cell r="B244" t="str">
            <v>RIDGEGATE</v>
          </cell>
          <cell r="C244">
            <v>14839.731164488014</v>
          </cell>
          <cell r="D244">
            <v>33789.098557239529</v>
          </cell>
          <cell r="E244">
            <v>14942.125601072026</v>
          </cell>
          <cell r="F244">
            <v>33936.633846550008</v>
          </cell>
          <cell r="G244">
            <v>15123.397918293087</v>
          </cell>
          <cell r="H244">
            <v>34223.721061549921</v>
          </cell>
          <cell r="I244">
            <v>15869.672462340233</v>
          </cell>
          <cell r="J244">
            <v>35454.503079250244</v>
          </cell>
          <cell r="K244">
            <v>16666.549827512019</v>
          </cell>
          <cell r="L244">
            <v>36695.656053361505</v>
          </cell>
          <cell r="Z244">
            <v>308</v>
          </cell>
          <cell r="AA244" t="str">
            <v>MILLBROOK</v>
          </cell>
          <cell r="AB244">
            <v>14718</v>
          </cell>
          <cell r="AC244">
            <v>14812.458572286669</v>
          </cell>
          <cell r="AD244">
            <v>94.458572286668641</v>
          </cell>
          <cell r="AE244">
            <v>6.4178945703674845E-3</v>
          </cell>
        </row>
        <row r="245">
          <cell r="A245">
            <v>310</v>
          </cell>
          <cell r="B245" t="str">
            <v>KNUTSFORD</v>
          </cell>
          <cell r="C245">
            <v>10516.089282914039</v>
          </cell>
          <cell r="D245">
            <v>23110.174032357041</v>
          </cell>
          <cell r="E245">
            <v>10602.338820605188</v>
          </cell>
          <cell r="F245">
            <v>23239.071830568409</v>
          </cell>
          <cell r="G245">
            <v>10761.15428754674</v>
          </cell>
          <cell r="H245">
            <v>23496.798143312189</v>
          </cell>
          <cell r="I245">
            <v>11458.003692844606</v>
          </cell>
          <cell r="J245">
            <v>24626.699187235896</v>
          </cell>
          <cell r="K245">
            <v>12181.441796723477</v>
          </cell>
          <cell r="L245">
            <v>25674.818060804206</v>
          </cell>
          <cell r="Z245">
            <v>309</v>
          </cell>
          <cell r="AA245" t="str">
            <v>RIDGEGATE</v>
          </cell>
          <cell r="AB245">
            <v>33707</v>
          </cell>
          <cell r="AC245">
            <v>33789.098557239529</v>
          </cell>
          <cell r="AD245">
            <v>82.098557239529327</v>
          </cell>
          <cell r="AE245">
            <v>2.4356530465342312E-3</v>
          </cell>
        </row>
        <row r="246">
          <cell r="A246">
            <v>312</v>
          </cell>
          <cell r="B246" t="str">
            <v>ELLESMERE PORT</v>
          </cell>
          <cell r="C246">
            <v>10949.779323809969</v>
          </cell>
          <cell r="D246">
            <v>25195.959549708776</v>
          </cell>
          <cell r="E246">
            <v>11002.326367266442</v>
          </cell>
          <cell r="F246">
            <v>25264.950373069321</v>
          </cell>
          <cell r="G246">
            <v>11096.04927819656</v>
          </cell>
          <cell r="H246">
            <v>25395.091006609808</v>
          </cell>
          <cell r="I246">
            <v>11391.007346796616</v>
          </cell>
          <cell r="J246">
            <v>25888.96812420827</v>
          </cell>
          <cell r="K246">
            <v>11739.725662092513</v>
          </cell>
          <cell r="L246">
            <v>26416.402568482401</v>
          </cell>
          <cell r="Z246">
            <v>310</v>
          </cell>
          <cell r="AA246" t="str">
            <v>KNUTSFORD</v>
          </cell>
          <cell r="AB246">
            <v>23282</v>
          </cell>
          <cell r="AC246">
            <v>23110.174032357041</v>
          </cell>
          <cell r="AD246">
            <v>-171.82596764295886</v>
          </cell>
          <cell r="AE246">
            <v>-7.3802064961325858E-3</v>
          </cell>
        </row>
        <row r="247">
          <cell r="A247">
            <v>313</v>
          </cell>
          <cell r="B247" t="str">
            <v>BLACKLEY</v>
          </cell>
          <cell r="C247">
            <v>9192.1440601696195</v>
          </cell>
          <cell r="D247">
            <v>20141.017069786376</v>
          </cell>
          <cell r="E247">
            <v>9322.3115819261893</v>
          </cell>
          <cell r="F247">
            <v>20372.778466951149</v>
          </cell>
          <cell r="G247">
            <v>9573.5012808405882</v>
          </cell>
          <cell r="H247">
            <v>20787.169250308765</v>
          </cell>
          <cell r="I247">
            <v>10816.70156596326</v>
          </cell>
          <cell r="J247">
            <v>22571.843780030169</v>
          </cell>
          <cell r="K247">
            <v>12376.629070197476</v>
          </cell>
          <cell r="L247">
            <v>24665.214837526688</v>
          </cell>
          <cell r="Z247">
            <v>312</v>
          </cell>
          <cell r="AA247" t="str">
            <v>ELLESMERE PORT</v>
          </cell>
          <cell r="AB247">
            <v>25413</v>
          </cell>
          <cell r="AC247">
            <v>25195.959549708776</v>
          </cell>
          <cell r="AD247">
            <v>-217.04045029122426</v>
          </cell>
          <cell r="AE247">
            <v>-8.5405284811405288E-3</v>
          </cell>
        </row>
        <row r="248">
          <cell r="A248">
            <v>314</v>
          </cell>
          <cell r="B248" t="str">
            <v>HAPSFORD</v>
          </cell>
          <cell r="C248">
            <v>11729.438384400893</v>
          </cell>
          <cell r="D248">
            <v>28683.492231165896</v>
          </cell>
          <cell r="E248">
            <v>11766.780673638699</v>
          </cell>
          <cell r="F248">
            <v>28726.980247260009</v>
          </cell>
          <cell r="G248">
            <v>11841.695699447995</v>
          </cell>
          <cell r="H248">
            <v>28816.967133073187</v>
          </cell>
          <cell r="I248">
            <v>12079.769813452083</v>
          </cell>
          <cell r="J248">
            <v>29173.783460595576</v>
          </cell>
          <cell r="K248">
            <v>12441.949998816521</v>
          </cell>
          <cell r="L248">
            <v>29824.598666034984</v>
          </cell>
          <cell r="Z248">
            <v>313</v>
          </cell>
          <cell r="AA248" t="str">
            <v>BLACKLEY</v>
          </cell>
          <cell r="AB248">
            <v>22573</v>
          </cell>
          <cell r="AC248">
            <v>20141.017069786376</v>
          </cell>
          <cell r="AD248">
            <v>-2431.9829302136241</v>
          </cell>
          <cell r="AE248">
            <v>-0.10773857839957578</v>
          </cell>
        </row>
        <row r="249">
          <cell r="A249">
            <v>316</v>
          </cell>
          <cell r="B249" t="str">
            <v>ASHTON WEST</v>
          </cell>
          <cell r="C249">
            <v>14292.104437952192</v>
          </cell>
          <cell r="D249">
            <v>34615.252771565094</v>
          </cell>
          <cell r="E249">
            <v>14371.573786617015</v>
          </cell>
          <cell r="F249">
            <v>34729.313337200787</v>
          </cell>
          <cell r="G249">
            <v>14529.994227121686</v>
          </cell>
          <cell r="H249">
            <v>34966.38004057997</v>
          </cell>
          <cell r="I249">
            <v>15228.19910855594</v>
          </cell>
          <cell r="J249">
            <v>35879.635919595792</v>
          </cell>
          <cell r="K249">
            <v>16142.546424944685</v>
          </cell>
          <cell r="L249">
            <v>37191.10056107663</v>
          </cell>
          <cell r="Z249">
            <v>314</v>
          </cell>
          <cell r="AA249" t="str">
            <v>HAPSFORD</v>
          </cell>
          <cell r="AB249">
            <v>28728</v>
          </cell>
          <cell r="AC249">
            <v>28683.492231165896</v>
          </cell>
          <cell r="AD249">
            <v>-44.507768834104354</v>
          </cell>
          <cell r="AE249">
            <v>-1.5492818446847798E-3</v>
          </cell>
        </row>
        <row r="250">
          <cell r="A250">
            <v>317</v>
          </cell>
          <cell r="B250" t="str">
            <v>SIMMONDS HILL</v>
          </cell>
          <cell r="C250">
            <v>6510.0673565832694</v>
          </cell>
          <cell r="D250">
            <v>13868.98617803378</v>
          </cell>
          <cell r="E250">
            <v>6546.6941938543623</v>
          </cell>
          <cell r="F250">
            <v>13926.600765757134</v>
          </cell>
          <cell r="G250">
            <v>6614.7552276709503</v>
          </cell>
          <cell r="H250">
            <v>14036.626618995566</v>
          </cell>
          <cell r="I250">
            <v>6912.7944109045484</v>
          </cell>
          <cell r="J250">
            <v>14551.402008564934</v>
          </cell>
          <cell r="K250">
            <v>7191.3897547706401</v>
          </cell>
          <cell r="L250">
            <v>14935.172997484307</v>
          </cell>
          <cell r="Z250">
            <v>316</v>
          </cell>
          <cell r="AA250" t="str">
            <v>ASHTON WEST</v>
          </cell>
          <cell r="AB250">
            <v>33241</v>
          </cell>
          <cell r="AC250">
            <v>34615.252771565094</v>
          </cell>
          <cell r="AD250">
            <v>1374.252771565094</v>
          </cell>
          <cell r="AE250">
            <v>4.1342100766074849E-2</v>
          </cell>
        </row>
        <row r="251">
          <cell r="A251">
            <v>318</v>
          </cell>
          <cell r="B251" t="str">
            <v>PARBOLD</v>
          </cell>
          <cell r="C251">
            <v>12471.887353685121</v>
          </cell>
          <cell r="D251">
            <v>26891.362819909165</v>
          </cell>
          <cell r="E251">
            <v>12562.986244501893</v>
          </cell>
          <cell r="F251">
            <v>27013.606595791251</v>
          </cell>
          <cell r="G251">
            <v>12746.274777443874</v>
          </cell>
          <cell r="H251">
            <v>27263.409593192824</v>
          </cell>
          <cell r="I251">
            <v>13576.649979313795</v>
          </cell>
          <cell r="J251">
            <v>28382.633015053412</v>
          </cell>
          <cell r="K251">
            <v>14370.660868378134</v>
          </cell>
          <cell r="L251">
            <v>29396.206096505048</v>
          </cell>
          <cell r="Z251">
            <v>317</v>
          </cell>
          <cell r="AA251" t="str">
            <v>SIMMONDS HILL</v>
          </cell>
          <cell r="AB251">
            <v>13731</v>
          </cell>
          <cell r="AC251">
            <v>13868.98617803378</v>
          </cell>
          <cell r="AD251">
            <v>137.98617803377965</v>
          </cell>
          <cell r="AE251">
            <v>1.0049244631401912E-2</v>
          </cell>
        </row>
        <row r="252">
          <cell r="A252">
            <v>320</v>
          </cell>
          <cell r="B252" t="str">
            <v>NEWTON LE WILLOWS</v>
          </cell>
          <cell r="C252">
            <v>9771.4833577461523</v>
          </cell>
          <cell r="D252">
            <v>23216.310370829902</v>
          </cell>
          <cell r="E252">
            <v>9836.1869824860587</v>
          </cell>
          <cell r="F252">
            <v>23286.198383142702</v>
          </cell>
          <cell r="G252">
            <v>9955.3013000899246</v>
          </cell>
          <cell r="H252">
            <v>23418.908760380065</v>
          </cell>
          <cell r="I252">
            <v>10360.739813302505</v>
          </cell>
          <cell r="J252">
            <v>23779.724511502511</v>
          </cell>
          <cell r="K252">
            <v>10873.965762593189</v>
          </cell>
          <cell r="L252">
            <v>24436.616038215623</v>
          </cell>
          <cell r="Z252">
            <v>318</v>
          </cell>
          <cell r="AA252" t="str">
            <v>PARBOLD</v>
          </cell>
          <cell r="AB252">
            <v>26892</v>
          </cell>
          <cell r="AC252">
            <v>26891.362819909165</v>
          </cell>
          <cell r="AD252">
            <v>-0.63718009083459037</v>
          </cell>
          <cell r="AE252">
            <v>-2.3694038778617819E-5</v>
          </cell>
        </row>
        <row r="253">
          <cell r="A253">
            <v>323</v>
          </cell>
          <cell r="B253" t="str">
            <v>CULCHETH</v>
          </cell>
          <cell r="C253">
            <v>5503.3705405459441</v>
          </cell>
          <cell r="D253">
            <v>12771.028916850244</v>
          </cell>
          <cell r="E253">
            <v>5574.191046727452</v>
          </cell>
          <cell r="F253">
            <v>12863.940425667815</v>
          </cell>
          <cell r="G253">
            <v>5700.7971498173129</v>
          </cell>
          <cell r="H253">
            <v>13054.081344703645</v>
          </cell>
          <cell r="I253">
            <v>6260.9794564010899</v>
          </cell>
          <cell r="J253">
            <v>13882.89859108593</v>
          </cell>
          <cell r="K253">
            <v>6946.5404995461422</v>
          </cell>
          <cell r="L253">
            <v>14822.230456819911</v>
          </cell>
          <cell r="Z253">
            <v>320</v>
          </cell>
          <cell r="AA253" t="str">
            <v>NEWTON LE WILLOWS</v>
          </cell>
          <cell r="AB253">
            <v>22234</v>
          </cell>
          <cell r="AC253">
            <v>23216.310370829902</v>
          </cell>
          <cell r="AD253">
            <v>982.31037082990224</v>
          </cell>
          <cell r="AE253">
            <v>4.4180550995318084E-2</v>
          </cell>
        </row>
        <row r="254">
          <cell r="A254">
            <v>325</v>
          </cell>
          <cell r="B254" t="str">
            <v>NETHERTON NORTH</v>
          </cell>
          <cell r="C254">
            <v>8702.6314169323341</v>
          </cell>
          <cell r="D254">
            <v>18388.037044223805</v>
          </cell>
          <cell r="E254">
            <v>8750.440530261465</v>
          </cell>
          <cell r="F254">
            <v>18421.802392013233</v>
          </cell>
          <cell r="G254">
            <v>8847.0796354380673</v>
          </cell>
          <cell r="H254">
            <v>18501.716873909187</v>
          </cell>
          <cell r="I254">
            <v>9231.7655171244496</v>
          </cell>
          <cell r="J254">
            <v>18874.216591099172</v>
          </cell>
          <cell r="K254">
            <v>9680.6652817204649</v>
          </cell>
          <cell r="L254">
            <v>19277.632027031457</v>
          </cell>
          <cell r="Z254">
            <v>323</v>
          </cell>
          <cell r="AA254" t="str">
            <v>CULCHETH</v>
          </cell>
          <cell r="AB254">
            <v>12720</v>
          </cell>
          <cell r="AC254">
            <v>12771.028916850244</v>
          </cell>
          <cell r="AD254">
            <v>51.028916850244059</v>
          </cell>
          <cell r="AE254">
            <v>4.011707299547489E-3</v>
          </cell>
        </row>
        <row r="255">
          <cell r="A255">
            <v>327</v>
          </cell>
          <cell r="B255" t="str">
            <v>PRESTON COW HILL</v>
          </cell>
          <cell r="C255">
            <v>14590.02532252433</v>
          </cell>
          <cell r="D255">
            <v>36380.269715144248</v>
          </cell>
          <cell r="E255">
            <v>14640.63718108037</v>
          </cell>
          <cell r="F255">
            <v>36421.589142229779</v>
          </cell>
          <cell r="G255">
            <v>14732.480858129562</v>
          </cell>
          <cell r="H255">
            <v>36452.20552002659</v>
          </cell>
          <cell r="I255">
            <v>15273.901232827253</v>
          </cell>
          <cell r="J255">
            <v>36900.61266571765</v>
          </cell>
          <cell r="K255">
            <v>15982.568008727822</v>
          </cell>
          <cell r="L255">
            <v>37614.868460928214</v>
          </cell>
          <cell r="Z255">
            <v>325</v>
          </cell>
          <cell r="AA255" t="str">
            <v>NETHERTON NORTH</v>
          </cell>
          <cell r="AB255">
            <v>18561</v>
          </cell>
          <cell r="AC255">
            <v>18388.037044223805</v>
          </cell>
          <cell r="AD255">
            <v>-172.96295577619458</v>
          </cell>
          <cell r="AE255">
            <v>-9.3186226914602974E-3</v>
          </cell>
        </row>
        <row r="256">
          <cell r="A256">
            <v>329</v>
          </cell>
          <cell r="B256" t="str">
            <v>WINDERMERE</v>
          </cell>
          <cell r="C256">
            <v>6538.7879676205121</v>
          </cell>
          <cell r="D256">
            <v>14544.338919165901</v>
          </cell>
          <cell r="E256">
            <v>6541.2423269706287</v>
          </cell>
          <cell r="F256">
            <v>14504.375595025023</v>
          </cell>
          <cell r="G256">
            <v>6549.9745446037077</v>
          </cell>
          <cell r="H256">
            <v>14430.291704008441</v>
          </cell>
          <cell r="I256">
            <v>6668.5662363526344</v>
          </cell>
          <cell r="J256">
            <v>14267.46223640234</v>
          </cell>
          <cell r="K256">
            <v>6808.6417709443895</v>
          </cell>
          <cell r="L256">
            <v>14507.616558194455</v>
          </cell>
          <cell r="Z256">
            <v>327</v>
          </cell>
          <cell r="AA256" t="str">
            <v>PRESTON COW HILL</v>
          </cell>
          <cell r="AB256">
            <v>35890</v>
          </cell>
          <cell r="AC256">
            <v>36380.269715144248</v>
          </cell>
          <cell r="AD256">
            <v>490.26971514424804</v>
          </cell>
          <cell r="AE256">
            <v>1.3660343135810757E-2</v>
          </cell>
        </row>
        <row r="257">
          <cell r="A257">
            <v>330</v>
          </cell>
          <cell r="B257" t="str">
            <v>ALSTON</v>
          </cell>
          <cell r="C257">
            <v>931.09617745181163</v>
          </cell>
          <cell r="D257">
            <v>2023.2127246002897</v>
          </cell>
          <cell r="E257">
            <v>934.94058890403721</v>
          </cell>
          <cell r="F257">
            <v>2025.4226813809817</v>
          </cell>
          <cell r="G257">
            <v>942.00220020046731</v>
          </cell>
          <cell r="H257">
            <v>2027.7037085242434</v>
          </cell>
          <cell r="I257">
            <v>951.99992934250884</v>
          </cell>
          <cell r="J257">
            <v>2000.5706132864752</v>
          </cell>
          <cell r="K257">
            <v>948.86071372316053</v>
          </cell>
          <cell r="L257">
            <v>1962.4765099615474</v>
          </cell>
          <cell r="Z257">
            <v>329</v>
          </cell>
          <cell r="AA257" t="str">
            <v>WINDERMERE</v>
          </cell>
          <cell r="AB257">
            <v>14841</v>
          </cell>
          <cell r="AC257">
            <v>14544.338919165901</v>
          </cell>
          <cell r="AD257">
            <v>-296.66108083409927</v>
          </cell>
          <cell r="AE257">
            <v>-1.9989291882898677E-2</v>
          </cell>
        </row>
        <row r="258">
          <cell r="A258">
            <v>331</v>
          </cell>
          <cell r="B258" t="str">
            <v>Roe Park Mow Cop</v>
          </cell>
          <cell r="C258">
            <v>14.121531277291984</v>
          </cell>
          <cell r="D258">
            <v>29.848573115926847</v>
          </cell>
          <cell r="E258">
            <v>14.180242532110059</v>
          </cell>
          <cell r="F258">
            <v>29.907548323858595</v>
          </cell>
          <cell r="G258">
            <v>14.307776026004211</v>
          </cell>
          <cell r="H258">
            <v>30.091249318438077</v>
          </cell>
          <cell r="I258">
            <v>14.75998897435065</v>
          </cell>
          <cell r="J258">
            <v>30.763117174088165</v>
          </cell>
          <cell r="K258">
            <v>14.709426614233958</v>
          </cell>
          <cell r="L258">
            <v>30.361750892483382</v>
          </cell>
          <cell r="Z258">
            <v>330</v>
          </cell>
          <cell r="AA258" t="str">
            <v>ALSTON</v>
          </cell>
          <cell r="AB258">
            <v>2007</v>
          </cell>
          <cell r="AC258">
            <v>2023.2127246002897</v>
          </cell>
          <cell r="AD258">
            <v>16.212724600289675</v>
          </cell>
          <cell r="AE258">
            <v>8.0780889886844422E-3</v>
          </cell>
        </row>
        <row r="259">
          <cell r="A259">
            <v>332</v>
          </cell>
          <cell r="C259">
            <v>3.7744408401036083</v>
          </cell>
          <cell r="D259">
            <v>8.0562865493675861</v>
          </cell>
          <cell r="E259">
            <v>3.8099200136571265</v>
          </cell>
          <cell r="F259">
            <v>8.0941132041604664</v>
          </cell>
          <cell r="G259">
            <v>3.9058872624664391</v>
          </cell>
          <cell r="H259">
            <v>8.2148264593577434</v>
          </cell>
          <cell r="I259">
            <v>4.2327451632860571</v>
          </cell>
          <cell r="J259">
            <v>8.5775996297715249</v>
          </cell>
          <cell r="K259">
            <v>4.7343781670600311</v>
          </cell>
          <cell r="L259">
            <v>9.1485619877687405</v>
          </cell>
        </row>
        <row r="260">
          <cell r="Z260">
            <v>331</v>
          </cell>
          <cell r="AA260" t="str">
            <v>ROE PARK MOW COP</v>
          </cell>
          <cell r="AB260">
            <v>28</v>
          </cell>
          <cell r="AC260">
            <v>29.848573115926847</v>
          </cell>
          <cell r="AD260">
            <v>1.8485731159268468</v>
          </cell>
          <cell r="AE260">
            <v>6.6020468425958809E-2</v>
          </cell>
        </row>
        <row r="261">
          <cell r="A261" t="str">
            <v>END OF SHEET</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58">
          <cell r="A58" t="str">
            <v>Carlisle</v>
          </cell>
          <cell r="D58">
            <v>2012</v>
          </cell>
          <cell r="E58">
            <v>2013</v>
          </cell>
          <cell r="F58">
            <v>2014</v>
          </cell>
          <cell r="G58">
            <v>2015</v>
          </cell>
          <cell r="H58">
            <v>2016</v>
          </cell>
          <cell r="I58">
            <v>2017</v>
          </cell>
          <cell r="J58">
            <v>2018</v>
          </cell>
          <cell r="K58">
            <v>2019</v>
          </cell>
          <cell r="L58">
            <v>2020</v>
          </cell>
        </row>
        <row r="59">
          <cell r="A59" t="str">
            <v>Deployable Output (Baseline Profile Without Reductions)</v>
          </cell>
          <cell r="B59" t="str">
            <v>7BL</v>
          </cell>
          <cell r="C59" t="str">
            <v>Ml/d</v>
          </cell>
          <cell r="D59">
            <v>34.700000000000003</v>
          </cell>
          <cell r="E59">
            <v>34.700000000000003</v>
          </cell>
          <cell r="F59">
            <v>34.700000000000003</v>
          </cell>
          <cell r="G59">
            <v>34.700000000000003</v>
          </cell>
          <cell r="H59">
            <v>34.700000000000003</v>
          </cell>
          <cell r="I59">
            <v>34.700000000000003</v>
          </cell>
          <cell r="J59">
            <v>34.700000000000003</v>
          </cell>
          <cell r="K59">
            <v>34.700000000000003</v>
          </cell>
          <cell r="L59">
            <v>34.700000000000003</v>
          </cell>
        </row>
        <row r="60">
          <cell r="A60" t="str">
            <v>Change in DO due to Climate Change</v>
          </cell>
          <cell r="B60" t="str">
            <v>8.1BL</v>
          </cell>
          <cell r="C60" t="str">
            <v>Ml/d</v>
          </cell>
          <cell r="E60">
            <v>0</v>
          </cell>
          <cell r="F60">
            <v>-0.10926315789473687</v>
          </cell>
          <cell r="G60">
            <v>-0.21852631578947374</v>
          </cell>
          <cell r="H60">
            <v>-0.32778947368421057</v>
          </cell>
          <cell r="I60">
            <v>-0.43705263157894747</v>
          </cell>
          <cell r="J60">
            <v>-0.54631578947368431</v>
          </cell>
          <cell r="K60">
            <v>-0.65557894736842115</v>
          </cell>
          <cell r="L60">
            <v>-0.76484210526315799</v>
          </cell>
        </row>
        <row r="61">
          <cell r="A61" t="str">
            <v>Total Other Changes to DO</v>
          </cell>
          <cell r="B61" t="str">
            <v>8.3BL</v>
          </cell>
          <cell r="C61" t="str">
            <v>Ml/d</v>
          </cell>
          <cell r="D61">
            <v>0</v>
          </cell>
          <cell r="E61">
            <v>0</v>
          </cell>
          <cell r="F61">
            <v>0</v>
          </cell>
          <cell r="G61">
            <v>0</v>
          </cell>
          <cell r="H61">
            <v>0</v>
          </cell>
          <cell r="I61">
            <v>0</v>
          </cell>
          <cell r="J61">
            <v>0</v>
          </cell>
          <cell r="K61">
            <v>0</v>
          </cell>
          <cell r="L61">
            <v>0</v>
          </cell>
        </row>
        <row r="62">
          <cell r="A62" t="str">
            <v>Reductions to Restore Sustainable Abstraction</v>
          </cell>
          <cell r="B62" t="str">
            <v>8.2BL</v>
          </cell>
          <cell r="C62" t="str">
            <v>Ml/d</v>
          </cell>
          <cell r="D62">
            <v>0</v>
          </cell>
          <cell r="E62">
            <v>0</v>
          </cell>
          <cell r="F62">
            <v>0</v>
          </cell>
          <cell r="G62">
            <v>0</v>
          </cell>
          <cell r="H62">
            <v>0</v>
          </cell>
          <cell r="I62">
            <v>0</v>
          </cell>
          <cell r="J62">
            <v>0</v>
          </cell>
          <cell r="K62">
            <v>0</v>
          </cell>
          <cell r="L62">
            <v>0</v>
          </cell>
        </row>
        <row r="63">
          <cell r="A63" t="str">
            <v>Final DO (Climate Change and Asset Adjusted)</v>
          </cell>
          <cell r="C63" t="str">
            <v>Ml/d</v>
          </cell>
          <cell r="D63">
            <v>34.700000000000003</v>
          </cell>
          <cell r="E63">
            <v>34.700000000000003</v>
          </cell>
          <cell r="F63">
            <v>34.590736842105265</v>
          </cell>
          <cell r="G63">
            <v>34.481473684210528</v>
          </cell>
          <cell r="H63">
            <v>35.972210526315791</v>
          </cell>
          <cell r="I63">
            <v>35.862947368421054</v>
          </cell>
          <cell r="J63">
            <v>35.753684210526323</v>
          </cell>
          <cell r="K63">
            <v>35.644421052631586</v>
          </cell>
          <cell r="L63">
            <v>35.535157894736848</v>
          </cell>
        </row>
        <row r="64">
          <cell r="A64" t="str">
            <v>Treatment Works Losses and Operational Use</v>
          </cell>
          <cell r="B64" t="str">
            <v>9BL</v>
          </cell>
          <cell r="C64" t="str">
            <v>Ml/d</v>
          </cell>
          <cell r="D64">
            <v>0.06</v>
          </cell>
          <cell r="E64">
            <v>0.06</v>
          </cell>
          <cell r="F64">
            <v>0.06</v>
          </cell>
          <cell r="G64">
            <v>0.06</v>
          </cell>
          <cell r="H64">
            <v>0.06</v>
          </cell>
          <cell r="I64">
            <v>0.06</v>
          </cell>
          <cell r="J64">
            <v>0.06</v>
          </cell>
          <cell r="K64">
            <v>0.06</v>
          </cell>
          <cell r="L64">
            <v>0.06</v>
          </cell>
        </row>
        <row r="65">
          <cell r="A65" t="str">
            <v>Outage Allowance</v>
          </cell>
          <cell r="B65" t="str">
            <v>10BL</v>
          </cell>
          <cell r="C65" t="str">
            <v>Ml/d</v>
          </cell>
          <cell r="D65">
            <v>1.98</v>
          </cell>
          <cell r="E65">
            <v>1.98</v>
          </cell>
          <cell r="F65">
            <v>1.98</v>
          </cell>
          <cell r="G65">
            <v>1.98</v>
          </cell>
          <cell r="H65">
            <v>1.98</v>
          </cell>
          <cell r="I65">
            <v>1.98</v>
          </cell>
          <cell r="J65">
            <v>1.98</v>
          </cell>
          <cell r="K65">
            <v>1.98</v>
          </cell>
          <cell r="L65">
            <v>1.98</v>
          </cell>
        </row>
        <row r="66">
          <cell r="A66" t="str">
            <v>Water Available For Use (Own Sources)</v>
          </cell>
          <cell r="B66" t="str">
            <v>12BL</v>
          </cell>
          <cell r="C66" t="str">
            <v>Ml/d</v>
          </cell>
          <cell r="D66">
            <v>32.46</v>
          </cell>
          <cell r="E66">
            <v>32.46</v>
          </cell>
          <cell r="F66">
            <v>32.350736842105263</v>
          </cell>
          <cell r="G66">
            <v>32.241473684210526</v>
          </cell>
          <cell r="H66">
            <v>33.732210526315789</v>
          </cell>
          <cell r="I66">
            <v>33.622947368421052</v>
          </cell>
          <cell r="J66">
            <v>33.513684210526321</v>
          </cell>
          <cell r="K66">
            <v>33.404421052631584</v>
          </cell>
          <cell r="L66">
            <v>33.295157894736846</v>
          </cell>
        </row>
        <row r="68">
          <cell r="A68" t="str">
            <v>Dry Year - Demand</v>
          </cell>
          <cell r="B68" t="str">
            <v>11BL</v>
          </cell>
          <cell r="C68" t="str">
            <v>Ml/d</v>
          </cell>
          <cell r="D68">
            <v>27.925817971976588</v>
          </cell>
          <cell r="E68">
            <v>27.368920673256884</v>
          </cell>
          <cell r="F68">
            <v>27.102262171489659</v>
          </cell>
          <cell r="G68">
            <v>26.860667877251139</v>
          </cell>
          <cell r="H68">
            <v>26.69063344476621</v>
          </cell>
          <cell r="I68">
            <v>26.535003846730923</v>
          </cell>
          <cell r="J68">
            <v>26.395667566364974</v>
          </cell>
          <cell r="K68">
            <v>26.272186301222746</v>
          </cell>
          <cell r="L68">
            <v>26.167665566031182</v>
          </cell>
        </row>
        <row r="69">
          <cell r="A69" t="str">
            <v>Dry Year - Target Headroom</v>
          </cell>
          <cell r="B69" t="str">
            <v>16BL</v>
          </cell>
          <cell r="C69" t="str">
            <v>Ml/d</v>
          </cell>
          <cell r="D69">
            <v>2.6591156665830034</v>
          </cell>
          <cell r="E69">
            <v>2.6156710099814666</v>
          </cell>
          <cell r="F69">
            <v>2.7198061829718472</v>
          </cell>
          <cell r="G69">
            <v>2.8336357468500171</v>
          </cell>
          <cell r="H69">
            <v>2.6433055302627393</v>
          </cell>
          <cell r="I69">
            <v>2.5073829216743446</v>
          </cell>
          <cell r="J69">
            <v>2.399691457751675</v>
          </cell>
          <cell r="K69">
            <v>2.3321799834274977</v>
          </cell>
          <cell r="L69">
            <v>2.2544602015215358</v>
          </cell>
        </row>
        <row r="70">
          <cell r="A70" t="str">
            <v>Critical Period - Demand</v>
          </cell>
          <cell r="B70" t="str">
            <v>11BL</v>
          </cell>
          <cell r="C70" t="str">
            <v>Ml/d</v>
          </cell>
          <cell r="D70">
            <v>29.478815646226682</v>
          </cell>
          <cell r="E70">
            <v>28.927135065417719</v>
          </cell>
          <cell r="F70">
            <v>28.647136119611559</v>
          </cell>
          <cell r="G70">
            <v>28.391712685603036</v>
          </cell>
          <cell r="H70">
            <v>28.212802595176449</v>
          </cell>
          <cell r="I70">
            <v>28.052399459319137</v>
          </cell>
          <cell r="J70">
            <v>27.90625963346104</v>
          </cell>
          <cell r="K70">
            <v>27.778629742940524</v>
          </cell>
          <cell r="L70">
            <v>27.669742905412775</v>
          </cell>
        </row>
        <row r="71">
          <cell r="A71" t="str">
            <v>Critical Period - Target Headroom</v>
          </cell>
          <cell r="B71" t="str">
            <v>16BL</v>
          </cell>
          <cell r="C71" t="str">
            <v>Ml/d</v>
          </cell>
          <cell r="D71">
            <v>2.6919280375977781</v>
          </cell>
          <cell r="E71">
            <v>2.6517974313820751</v>
          </cell>
          <cell r="F71">
            <v>2.7294197126386064</v>
          </cell>
          <cell r="G71">
            <v>2.8404580909659236</v>
          </cell>
          <cell r="H71">
            <v>2.6597478856405048</v>
          </cell>
          <cell r="I71">
            <v>2.5466671954316471</v>
          </cell>
          <cell r="J71">
            <v>2.4403013755481218</v>
          </cell>
          <cell r="K71">
            <v>2.3466363545481963</v>
          </cell>
          <cell r="L71">
            <v>2.3054863576142628</v>
          </cell>
        </row>
        <row r="73">
          <cell r="A73" t="str">
            <v xml:space="preserve">Total Raw Water Imported </v>
          </cell>
          <cell r="B73" t="str">
            <v>2BL</v>
          </cell>
          <cell r="C73" t="str">
            <v>Ml/d</v>
          </cell>
          <cell r="D73">
            <v>0</v>
          </cell>
          <cell r="E73">
            <v>0</v>
          </cell>
          <cell r="F73">
            <v>0</v>
          </cell>
          <cell r="G73">
            <v>0</v>
          </cell>
          <cell r="H73">
            <v>0</v>
          </cell>
          <cell r="I73">
            <v>0</v>
          </cell>
          <cell r="J73">
            <v>0</v>
          </cell>
          <cell r="K73">
            <v>0</v>
          </cell>
          <cell r="L73">
            <v>0</v>
          </cell>
        </row>
        <row r="74">
          <cell r="A74" t="str">
            <v>Total Potable Water Imported</v>
          </cell>
          <cell r="B74" t="str">
            <v>3BL</v>
          </cell>
          <cell r="C74" t="str">
            <v>Ml/d</v>
          </cell>
          <cell r="D74">
            <v>0</v>
          </cell>
          <cell r="E74">
            <v>0</v>
          </cell>
          <cell r="F74">
            <v>0</v>
          </cell>
          <cell r="G74">
            <v>0</v>
          </cell>
          <cell r="H74">
            <v>0</v>
          </cell>
          <cell r="I74">
            <v>0</v>
          </cell>
          <cell r="J74">
            <v>0</v>
          </cell>
          <cell r="K74">
            <v>0</v>
          </cell>
          <cell r="L74">
            <v>0</v>
          </cell>
        </row>
        <row r="75">
          <cell r="A75" t="str">
            <v>Total Raw Water Exported (Raw Exports and Non-Potable Uses)</v>
          </cell>
          <cell r="B75" t="str">
            <v>5BL</v>
          </cell>
          <cell r="C75" t="str">
            <v>Ml/d</v>
          </cell>
          <cell r="D75">
            <v>0</v>
          </cell>
          <cell r="E75">
            <v>0</v>
          </cell>
          <cell r="F75">
            <v>0</v>
          </cell>
          <cell r="G75">
            <v>0</v>
          </cell>
          <cell r="H75">
            <v>0</v>
          </cell>
          <cell r="I75">
            <v>0</v>
          </cell>
          <cell r="J75">
            <v>0</v>
          </cell>
          <cell r="K75">
            <v>0</v>
          </cell>
          <cell r="L75">
            <v>0</v>
          </cell>
        </row>
        <row r="76">
          <cell r="A76" t="str">
            <v>Total Potable Water Exported</v>
          </cell>
          <cell r="B76" t="str">
            <v>6BL</v>
          </cell>
          <cell r="C76" t="str">
            <v>Ml/d</v>
          </cell>
          <cell r="D76">
            <v>0</v>
          </cell>
          <cell r="E76">
            <v>0</v>
          </cell>
          <cell r="F76">
            <v>0</v>
          </cell>
          <cell r="G76">
            <v>0</v>
          </cell>
          <cell r="H76">
            <v>0</v>
          </cell>
          <cell r="I76">
            <v>0</v>
          </cell>
          <cell r="J76">
            <v>0</v>
          </cell>
          <cell r="K76">
            <v>0</v>
          </cell>
          <cell r="L76">
            <v>0</v>
          </cell>
        </row>
        <row r="77">
          <cell r="A77" t="str">
            <v>Raw Water Losses and Operational Use</v>
          </cell>
          <cell r="B77" t="str">
            <v>4BL</v>
          </cell>
          <cell r="C77" t="str">
            <v>Ml/d</v>
          </cell>
          <cell r="D77">
            <v>0.2</v>
          </cell>
          <cell r="E77">
            <v>0.2</v>
          </cell>
          <cell r="F77">
            <v>0.2</v>
          </cell>
          <cell r="G77">
            <v>0.2</v>
          </cell>
          <cell r="H77">
            <v>0.2</v>
          </cell>
          <cell r="I77">
            <v>0.2</v>
          </cell>
          <cell r="J77">
            <v>0.2</v>
          </cell>
          <cell r="K77">
            <v>0.2</v>
          </cell>
          <cell r="L77">
            <v>0.2</v>
          </cell>
        </row>
        <row r="80">
          <cell r="A80" t="str">
            <v>North Eden</v>
          </cell>
          <cell r="D80">
            <v>2012</v>
          </cell>
          <cell r="E80">
            <v>2013</v>
          </cell>
          <cell r="F80">
            <v>2014</v>
          </cell>
          <cell r="G80">
            <v>2015</v>
          </cell>
          <cell r="H80">
            <v>2016</v>
          </cell>
          <cell r="I80">
            <v>2017</v>
          </cell>
          <cell r="J80">
            <v>2018</v>
          </cell>
          <cell r="K80">
            <v>2019</v>
          </cell>
          <cell r="L80">
            <v>2020</v>
          </cell>
        </row>
        <row r="81">
          <cell r="A81" t="str">
            <v>Deployable Output (Baseline Profile Without Reductions)</v>
          </cell>
          <cell r="B81" t="str">
            <v>7BL</v>
          </cell>
          <cell r="C81" t="str">
            <v>Ml/d</v>
          </cell>
          <cell r="D81">
            <v>8.74</v>
          </cell>
          <cell r="E81">
            <v>8.74</v>
          </cell>
          <cell r="F81">
            <v>8.74</v>
          </cell>
          <cell r="G81">
            <v>8.74</v>
          </cell>
          <cell r="H81">
            <v>8.74</v>
          </cell>
          <cell r="I81">
            <v>8.74</v>
          </cell>
          <cell r="J81">
            <v>8.74</v>
          </cell>
          <cell r="K81">
            <v>8.74</v>
          </cell>
          <cell r="L81">
            <v>8.74</v>
          </cell>
        </row>
        <row r="82">
          <cell r="A82" t="str">
            <v>Change in DO due to Climate Change</v>
          </cell>
          <cell r="B82" t="str">
            <v>8.1BL</v>
          </cell>
          <cell r="C82" t="str">
            <v>Ml/d</v>
          </cell>
          <cell r="D82">
            <v>0</v>
          </cell>
          <cell r="E82">
            <v>0</v>
          </cell>
          <cell r="F82">
            <v>0</v>
          </cell>
          <cell r="G82">
            <v>0</v>
          </cell>
          <cell r="H82">
            <v>0</v>
          </cell>
          <cell r="I82">
            <v>0</v>
          </cell>
          <cell r="J82">
            <v>0</v>
          </cell>
          <cell r="K82">
            <v>0</v>
          </cell>
          <cell r="L82">
            <v>0</v>
          </cell>
        </row>
        <row r="83">
          <cell r="A83" t="str">
            <v>Total Other Changes to DO</v>
          </cell>
          <cell r="B83" t="str">
            <v>8.3BL</v>
          </cell>
          <cell r="C83" t="str">
            <v>Ml/d</v>
          </cell>
          <cell r="D83">
            <v>0</v>
          </cell>
          <cell r="E83">
            <v>0</v>
          </cell>
          <cell r="F83">
            <v>0</v>
          </cell>
          <cell r="G83">
            <v>0</v>
          </cell>
          <cell r="H83">
            <v>0</v>
          </cell>
          <cell r="I83">
            <v>0</v>
          </cell>
          <cell r="J83">
            <v>0</v>
          </cell>
          <cell r="K83">
            <v>0</v>
          </cell>
          <cell r="L83">
            <v>0</v>
          </cell>
        </row>
        <row r="84">
          <cell r="A84" t="str">
            <v>Reductions to Restore Sustainable Abstraction</v>
          </cell>
          <cell r="B84" t="str">
            <v>8.2BL</v>
          </cell>
          <cell r="C84" t="str">
            <v>Ml/d</v>
          </cell>
          <cell r="D84">
            <v>0</v>
          </cell>
          <cell r="E84">
            <v>0</v>
          </cell>
          <cell r="F84">
            <v>0</v>
          </cell>
          <cell r="G84">
            <v>0</v>
          </cell>
          <cell r="H84">
            <v>0</v>
          </cell>
          <cell r="I84">
            <v>0</v>
          </cell>
          <cell r="J84">
            <v>0</v>
          </cell>
          <cell r="K84">
            <v>0</v>
          </cell>
          <cell r="L84">
            <v>0</v>
          </cell>
        </row>
        <row r="85">
          <cell r="A85" t="str">
            <v>Final DO (Climate Change and Asset Adjusted)</v>
          </cell>
          <cell r="C85" t="str">
            <v>Ml/d</v>
          </cell>
          <cell r="D85">
            <v>8.74</v>
          </cell>
          <cell r="E85">
            <v>8.74</v>
          </cell>
          <cell r="F85">
            <v>8.74</v>
          </cell>
          <cell r="G85">
            <v>8.74</v>
          </cell>
          <cell r="H85">
            <v>8.74</v>
          </cell>
          <cell r="I85">
            <v>8.74</v>
          </cell>
          <cell r="J85">
            <v>8.74</v>
          </cell>
          <cell r="K85">
            <v>8.74</v>
          </cell>
          <cell r="L85">
            <v>8.74</v>
          </cell>
        </row>
        <row r="86">
          <cell r="A86" t="str">
            <v>Treatment Works Losses and Operational Use</v>
          </cell>
          <cell r="B86" t="str">
            <v>9BL</v>
          </cell>
          <cell r="C86" t="str">
            <v>Ml/d</v>
          </cell>
          <cell r="D86">
            <v>0.01</v>
          </cell>
          <cell r="E86">
            <v>0.01</v>
          </cell>
          <cell r="F86">
            <v>0.01</v>
          </cell>
          <cell r="G86">
            <v>0.01</v>
          </cell>
          <cell r="H86">
            <v>0.01</v>
          </cell>
          <cell r="I86">
            <v>0.01</v>
          </cell>
          <cell r="J86">
            <v>0.01</v>
          </cell>
          <cell r="K86">
            <v>0.01</v>
          </cell>
          <cell r="L86">
            <v>0.01</v>
          </cell>
        </row>
        <row r="87">
          <cell r="A87" t="str">
            <v>Outage Allowance</v>
          </cell>
          <cell r="B87" t="str">
            <v>10BL</v>
          </cell>
          <cell r="C87" t="str">
            <v>Ml/d</v>
          </cell>
          <cell r="D87">
            <v>0.06</v>
          </cell>
          <cell r="E87">
            <v>0.06</v>
          </cell>
          <cell r="F87">
            <v>0.06</v>
          </cell>
          <cell r="G87">
            <v>0.06</v>
          </cell>
          <cell r="H87">
            <v>0.06</v>
          </cell>
          <cell r="I87">
            <v>0.06</v>
          </cell>
          <cell r="J87">
            <v>0.06</v>
          </cell>
          <cell r="K87">
            <v>0.06</v>
          </cell>
          <cell r="L87">
            <v>0.06</v>
          </cell>
        </row>
        <row r="88">
          <cell r="A88" t="str">
            <v>Water Available For Use (Own Sources)</v>
          </cell>
          <cell r="B88" t="str">
            <v>12BL</v>
          </cell>
          <cell r="C88" t="str">
            <v>Ml/d</v>
          </cell>
          <cell r="D88">
            <v>8.65</v>
          </cell>
          <cell r="E88">
            <v>8.65</v>
          </cell>
          <cell r="F88">
            <v>8.65</v>
          </cell>
          <cell r="G88">
            <v>8.65</v>
          </cell>
          <cell r="H88">
            <v>8.65</v>
          </cell>
          <cell r="I88">
            <v>8.65</v>
          </cell>
          <cell r="J88">
            <v>8.65</v>
          </cell>
          <cell r="K88">
            <v>8.65</v>
          </cell>
          <cell r="L88">
            <v>8.65</v>
          </cell>
        </row>
        <row r="90">
          <cell r="A90" t="str">
            <v>Dry Year - Demand</v>
          </cell>
          <cell r="B90" t="str">
            <v>11BL</v>
          </cell>
          <cell r="C90" t="str">
            <v>Ml/d</v>
          </cell>
          <cell r="D90">
            <v>5.6433161697296494</v>
          </cell>
          <cell r="E90">
            <v>5.7108504339510819</v>
          </cell>
          <cell r="F90">
            <v>5.484917163868599</v>
          </cell>
          <cell r="G90">
            <v>5.4248997842081508</v>
          </cell>
          <cell r="H90">
            <v>5.39377366888412</v>
          </cell>
          <cell r="I90">
            <v>5.3655385887067482</v>
          </cell>
          <cell r="J90">
            <v>5.3384964251306091</v>
          </cell>
          <cell r="K90">
            <v>5.3166741680027663</v>
          </cell>
          <cell r="L90">
            <v>5.2978367684147782</v>
          </cell>
        </row>
        <row r="91">
          <cell r="A91" t="str">
            <v>Dry Year - Target Headroom</v>
          </cell>
          <cell r="B91" t="str">
            <v>16BL</v>
          </cell>
          <cell r="C91" t="str">
            <v>Ml/d</v>
          </cell>
          <cell r="D91">
            <v>0.25457626133060413</v>
          </cell>
          <cell r="E91">
            <v>0.25514210058369763</v>
          </cell>
          <cell r="F91">
            <v>0.28983194421123559</v>
          </cell>
          <cell r="G91">
            <v>0.29371478366182452</v>
          </cell>
          <cell r="H91">
            <v>0.28128942713672955</v>
          </cell>
          <cell r="I91">
            <v>0.26875605911434447</v>
          </cell>
          <cell r="J91">
            <v>0.2552966140184183</v>
          </cell>
          <cell r="K91">
            <v>0.24924637571648534</v>
          </cell>
          <cell r="L91">
            <v>0.24053383367336964</v>
          </cell>
        </row>
        <row r="93">
          <cell r="A93" t="str">
            <v xml:space="preserve">Total Raw Water Imported </v>
          </cell>
          <cell r="B93" t="str">
            <v>2BL</v>
          </cell>
          <cell r="C93" t="str">
            <v>Ml/d</v>
          </cell>
          <cell r="D93">
            <v>0</v>
          </cell>
          <cell r="E93">
            <v>0</v>
          </cell>
          <cell r="F93">
            <v>0</v>
          </cell>
          <cell r="G93">
            <v>0</v>
          </cell>
          <cell r="H93">
            <v>0</v>
          </cell>
          <cell r="I93">
            <v>0</v>
          </cell>
          <cell r="J93">
            <v>0</v>
          </cell>
          <cell r="K93">
            <v>0</v>
          </cell>
          <cell r="L93">
            <v>0</v>
          </cell>
        </row>
        <row r="94">
          <cell r="A94" t="str">
            <v>Total Potable Water Imported</v>
          </cell>
          <cell r="B94" t="str">
            <v>3BL</v>
          </cell>
          <cell r="C94" t="str">
            <v>Ml/d</v>
          </cell>
          <cell r="D94">
            <v>1</v>
          </cell>
          <cell r="E94">
            <v>1</v>
          </cell>
          <cell r="F94">
            <v>1</v>
          </cell>
          <cell r="G94">
            <v>1</v>
          </cell>
          <cell r="H94">
            <v>1</v>
          </cell>
          <cell r="I94">
            <v>1</v>
          </cell>
          <cell r="J94">
            <v>1</v>
          </cell>
          <cell r="K94">
            <v>1</v>
          </cell>
          <cell r="L94">
            <v>1</v>
          </cell>
        </row>
        <row r="95">
          <cell r="A95" t="str">
            <v>Total Raw Water Exported (Raw Exports and Non-Potable Uses)</v>
          </cell>
          <cell r="B95" t="str">
            <v>5BL</v>
          </cell>
          <cell r="C95" t="str">
            <v>Ml/d</v>
          </cell>
          <cell r="D95">
            <v>0</v>
          </cell>
          <cell r="E95">
            <v>0</v>
          </cell>
          <cell r="F95">
            <v>0</v>
          </cell>
          <cell r="G95">
            <v>0</v>
          </cell>
          <cell r="H95">
            <v>0</v>
          </cell>
          <cell r="I95">
            <v>0</v>
          </cell>
          <cell r="J95">
            <v>0</v>
          </cell>
          <cell r="K95">
            <v>0</v>
          </cell>
          <cell r="L95">
            <v>0</v>
          </cell>
        </row>
        <row r="96">
          <cell r="A96" t="str">
            <v>Total Potable Water Exported</v>
          </cell>
          <cell r="B96" t="str">
            <v>6BL</v>
          </cell>
          <cell r="C96" t="str">
            <v>Ml/d</v>
          </cell>
          <cell r="D96">
            <v>0</v>
          </cell>
          <cell r="E96">
            <v>0</v>
          </cell>
          <cell r="F96">
            <v>0</v>
          </cell>
          <cell r="G96">
            <v>0</v>
          </cell>
          <cell r="H96">
            <v>0</v>
          </cell>
          <cell r="I96">
            <v>0</v>
          </cell>
          <cell r="J96">
            <v>0</v>
          </cell>
          <cell r="K96">
            <v>0</v>
          </cell>
          <cell r="L96">
            <v>0</v>
          </cell>
        </row>
        <row r="97">
          <cell r="A97" t="str">
            <v>Raw Water Losses and Operational Use</v>
          </cell>
          <cell r="B97" t="str">
            <v>4BL</v>
          </cell>
          <cell r="C97" t="str">
            <v>Ml/d</v>
          </cell>
          <cell r="D97">
            <v>0.02</v>
          </cell>
          <cell r="E97">
            <v>0.02</v>
          </cell>
          <cell r="F97">
            <v>0.02</v>
          </cell>
          <cell r="G97">
            <v>0.02</v>
          </cell>
          <cell r="H97">
            <v>0.02</v>
          </cell>
          <cell r="I97">
            <v>0.02</v>
          </cell>
          <cell r="J97">
            <v>0.02</v>
          </cell>
          <cell r="K97">
            <v>0.02</v>
          </cell>
          <cell r="L97">
            <v>0.02</v>
          </cell>
        </row>
        <row r="100">
          <cell r="A100" t="str">
            <v>Integrated</v>
          </cell>
          <cell r="D100">
            <v>2012</v>
          </cell>
          <cell r="E100">
            <v>2013</v>
          </cell>
          <cell r="F100">
            <v>2014</v>
          </cell>
          <cell r="G100">
            <v>2015</v>
          </cell>
          <cell r="H100">
            <v>2016</v>
          </cell>
          <cell r="I100">
            <v>2017</v>
          </cell>
          <cell r="J100">
            <v>2018</v>
          </cell>
          <cell r="K100">
            <v>2019</v>
          </cell>
          <cell r="L100">
            <v>2020</v>
          </cell>
        </row>
        <row r="101">
          <cell r="A101" t="str">
            <v>Deployable Output (Baseline Profile Without Reductions)</v>
          </cell>
          <cell r="B101" t="str">
            <v>7BL</v>
          </cell>
          <cell r="C101" t="str">
            <v>Ml/d</v>
          </cell>
          <cell r="D101">
            <v>2143.8890000000001</v>
          </cell>
          <cell r="E101">
            <v>2143.8890000000001</v>
          </cell>
          <cell r="F101">
            <v>2143.8890000000001</v>
          </cell>
          <cell r="G101">
            <v>2143.8890000000001</v>
          </cell>
          <cell r="H101">
            <v>2143.8890000000001</v>
          </cell>
          <cell r="I101">
            <v>2143.8890000000001</v>
          </cell>
          <cell r="J101">
            <v>2143.8890000000001</v>
          </cell>
          <cell r="K101">
            <v>2143.8890000000001</v>
          </cell>
          <cell r="L101">
            <v>2143.8890000000001</v>
          </cell>
        </row>
        <row r="102">
          <cell r="A102" t="str">
            <v>Change in DO due to Climate Change</v>
          </cell>
          <cell r="B102" t="str">
            <v>8.1BL</v>
          </cell>
          <cell r="C102" t="str">
            <v>Ml/d</v>
          </cell>
          <cell r="E102">
            <v>0</v>
          </cell>
          <cell r="F102">
            <v>-6.4044137325167263</v>
          </cell>
          <cell r="G102">
            <v>-12.808827465033453</v>
          </cell>
          <cell r="H102">
            <v>-19.213241197550179</v>
          </cell>
          <cell r="I102">
            <v>-25.617654930066905</v>
          </cell>
          <cell r="J102">
            <v>-32.022068662583635</v>
          </cell>
          <cell r="K102">
            <v>-38.426482395100358</v>
          </cell>
          <cell r="L102">
            <v>-44.830896127617088</v>
          </cell>
        </row>
        <row r="103">
          <cell r="A103" t="str">
            <v>Total Other Changes to DO</v>
          </cell>
          <cell r="B103" t="str">
            <v>8.3BL</v>
          </cell>
          <cell r="C103" t="str">
            <v>Ml/d</v>
          </cell>
          <cell r="D103">
            <v>-16.100000000000001</v>
          </cell>
          <cell r="E103">
            <v>-16.100000000000001</v>
          </cell>
          <cell r="F103">
            <v>-16.100000000000001</v>
          </cell>
          <cell r="G103">
            <v>-16.100000000000001</v>
          </cell>
          <cell r="H103">
            <v>-16.100000000000001</v>
          </cell>
          <cell r="I103">
            <v>-16.100000000000001</v>
          </cell>
          <cell r="J103">
            <v>-16.100000000000001</v>
          </cell>
          <cell r="K103">
            <v>-16.100000000000001</v>
          </cell>
          <cell r="L103">
            <v>-0.60000000000000142</v>
          </cell>
        </row>
        <row r="104">
          <cell r="A104" t="str">
            <v>Reductions to Restore Sustainable Abstraction</v>
          </cell>
          <cell r="B104" t="str">
            <v>8.2BL</v>
          </cell>
          <cell r="C104" t="str">
            <v>Ml/d</v>
          </cell>
          <cell r="D104">
            <v>0</v>
          </cell>
          <cell r="E104">
            <v>0</v>
          </cell>
          <cell r="F104">
            <v>0</v>
          </cell>
          <cell r="G104">
            <v>0</v>
          </cell>
          <cell r="H104">
            <v>0</v>
          </cell>
          <cell r="I104">
            <v>0</v>
          </cell>
          <cell r="J104">
            <v>0</v>
          </cell>
          <cell r="K104">
            <v>0</v>
          </cell>
          <cell r="L104">
            <v>-5</v>
          </cell>
        </row>
        <row r="105">
          <cell r="A105" t="str">
            <v>Final DO (Climate Change and Asset Adjusted)</v>
          </cell>
          <cell r="C105" t="str">
            <v>Ml/d</v>
          </cell>
          <cell r="D105">
            <v>2127.7890000000002</v>
          </cell>
          <cell r="E105">
            <v>2127.7890000000002</v>
          </cell>
          <cell r="F105">
            <v>2121.3845862674834</v>
          </cell>
          <cell r="G105">
            <v>2114.9801725349666</v>
          </cell>
          <cell r="H105">
            <v>2061.5757588024499</v>
          </cell>
          <cell r="I105">
            <v>2055.1713450699335</v>
          </cell>
          <cell r="J105">
            <v>2048.7669313374167</v>
          </cell>
          <cell r="K105">
            <v>2042.3625176048999</v>
          </cell>
          <cell r="L105">
            <v>2046.4581038723832</v>
          </cell>
        </row>
        <row r="106">
          <cell r="A106" t="str">
            <v>Treatment Works Losses and Operational Use</v>
          </cell>
          <cell r="B106" t="str">
            <v>9BL</v>
          </cell>
          <cell r="C106" t="str">
            <v>Ml/d</v>
          </cell>
          <cell r="D106">
            <v>50.8</v>
          </cell>
          <cell r="E106">
            <v>50.8</v>
          </cell>
          <cell r="F106">
            <v>50.8</v>
          </cell>
          <cell r="G106">
            <v>50.8</v>
          </cell>
          <cell r="H106">
            <v>50.8</v>
          </cell>
          <cell r="I106">
            <v>50.8</v>
          </cell>
          <cell r="J106">
            <v>50.8</v>
          </cell>
          <cell r="K106">
            <v>50.8</v>
          </cell>
          <cell r="L106">
            <v>50.8</v>
          </cell>
        </row>
        <row r="107">
          <cell r="A107" t="str">
            <v>Outage Allowance</v>
          </cell>
          <cell r="B107" t="str">
            <v>10BL</v>
          </cell>
          <cell r="C107" t="str">
            <v>Ml/d</v>
          </cell>
          <cell r="D107">
            <v>74.3</v>
          </cell>
          <cell r="E107">
            <v>74.3</v>
          </cell>
          <cell r="F107">
            <v>74.3</v>
          </cell>
          <cell r="G107">
            <v>74.3</v>
          </cell>
          <cell r="H107">
            <v>74.3</v>
          </cell>
          <cell r="I107">
            <v>74.3</v>
          </cell>
          <cell r="J107">
            <v>74.3</v>
          </cell>
          <cell r="K107">
            <v>74.3</v>
          </cell>
          <cell r="L107">
            <v>74.3</v>
          </cell>
        </row>
        <row r="108">
          <cell r="A108" t="str">
            <v>Water Available For Use (Own Sources)</v>
          </cell>
          <cell r="B108" t="str">
            <v>12BL</v>
          </cell>
          <cell r="C108" t="str">
            <v>Ml/d</v>
          </cell>
          <cell r="D108">
            <v>1988.9490000000001</v>
          </cell>
          <cell r="E108">
            <v>1988.9490000000001</v>
          </cell>
          <cell r="F108">
            <v>1982.5445862674833</v>
          </cell>
          <cell r="G108">
            <v>1976.1401725349665</v>
          </cell>
          <cell r="H108">
            <v>1922.7357588024499</v>
          </cell>
          <cell r="I108">
            <v>1916.3313450699336</v>
          </cell>
          <cell r="J108">
            <v>1909.9269313374168</v>
          </cell>
          <cell r="K108">
            <v>1903.5225176049</v>
          </cell>
          <cell r="L108">
            <v>1907.6181038723832</v>
          </cell>
        </row>
        <row r="110">
          <cell r="A110" t="str">
            <v>Dry Year - Demand</v>
          </cell>
          <cell r="B110" t="str">
            <v>11BL</v>
          </cell>
          <cell r="C110" t="str">
            <v>Ml/d</v>
          </cell>
          <cell r="D110">
            <v>1717.1824127525147</v>
          </cell>
          <cell r="E110">
            <v>1692.5341604633968</v>
          </cell>
          <cell r="F110">
            <v>1688.3806402637667</v>
          </cell>
          <cell r="G110">
            <v>1676.8688715763451</v>
          </cell>
          <cell r="H110">
            <v>1668.0524091374812</v>
          </cell>
          <cell r="I110">
            <v>1661.6633784728281</v>
          </cell>
          <cell r="J110">
            <v>1655.9149992533319</v>
          </cell>
          <cell r="K110">
            <v>1651.2548404025345</v>
          </cell>
          <cell r="L110">
            <v>1647.8126600719577</v>
          </cell>
        </row>
        <row r="111">
          <cell r="A111" t="str">
            <v>Dry Year - Target Headroom</v>
          </cell>
          <cell r="B111" t="str">
            <v>16BL</v>
          </cell>
          <cell r="C111" t="str">
            <v>Ml/d</v>
          </cell>
          <cell r="D111">
            <v>75.637554604994889</v>
          </cell>
          <cell r="E111">
            <v>75.250491051024497</v>
          </cell>
          <cell r="F111">
            <v>81.260015686882852</v>
          </cell>
          <cell r="G111">
            <v>86.277429082069474</v>
          </cell>
          <cell r="H111">
            <v>82.457673092513033</v>
          </cell>
          <cell r="I111">
            <v>80.053451306209226</v>
          </cell>
          <cell r="J111">
            <v>77.609880935892704</v>
          </cell>
          <cell r="K111">
            <v>75.982669892563706</v>
          </cell>
          <cell r="L111">
            <v>74.736134519141899</v>
          </cell>
        </row>
        <row r="113">
          <cell r="A113" t="str">
            <v xml:space="preserve">Total Raw Water Imported </v>
          </cell>
          <cell r="B113" t="str">
            <v>2BL</v>
          </cell>
          <cell r="C113" t="str">
            <v>Ml/d</v>
          </cell>
          <cell r="D113">
            <v>0</v>
          </cell>
          <cell r="E113">
            <v>0</v>
          </cell>
          <cell r="F113">
            <v>0</v>
          </cell>
          <cell r="G113">
            <v>0</v>
          </cell>
          <cell r="H113">
            <v>0</v>
          </cell>
          <cell r="I113">
            <v>0</v>
          </cell>
          <cell r="J113">
            <v>0</v>
          </cell>
          <cell r="K113">
            <v>0</v>
          </cell>
          <cell r="L113">
            <v>0</v>
          </cell>
        </row>
        <row r="114">
          <cell r="A114" t="str">
            <v>Total Potable Water Imported</v>
          </cell>
          <cell r="B114" t="str">
            <v>3BL</v>
          </cell>
          <cell r="C114" t="str">
            <v>Ml/d</v>
          </cell>
          <cell r="D114">
            <v>2.9551912568306013E-2</v>
          </cell>
          <cell r="E114">
            <v>2.9655826558265583E-2</v>
          </cell>
          <cell r="F114">
            <v>0.04</v>
          </cell>
          <cell r="G114">
            <v>0.04</v>
          </cell>
          <cell r="H114">
            <v>0.04</v>
          </cell>
          <cell r="I114">
            <v>0.04</v>
          </cell>
          <cell r="J114">
            <v>0.04</v>
          </cell>
          <cell r="K114">
            <v>0.04</v>
          </cell>
          <cell r="L114">
            <v>0.04</v>
          </cell>
        </row>
        <row r="115">
          <cell r="A115" t="str">
            <v>Total Raw Water Exported (Raw Exports and Non-Potable Uses)</v>
          </cell>
          <cell r="B115" t="str">
            <v>5BL</v>
          </cell>
          <cell r="C115" t="str">
            <v>Ml/d</v>
          </cell>
          <cell r="D115">
            <v>81.200727913766002</v>
          </cell>
          <cell r="E115">
            <v>77.469666068493154</v>
          </cell>
          <cell r="F115">
            <v>83.315252968036532</v>
          </cell>
          <cell r="G115">
            <v>83.807626484018272</v>
          </cell>
          <cell r="H115">
            <v>84.3</v>
          </cell>
          <cell r="I115">
            <v>84.3</v>
          </cell>
          <cell r="J115">
            <v>84.3</v>
          </cell>
          <cell r="K115">
            <v>84.3</v>
          </cell>
          <cell r="L115">
            <v>84.3</v>
          </cell>
        </row>
        <row r="116">
          <cell r="A116" t="str">
            <v>Total Potable Water Exported</v>
          </cell>
          <cell r="B116" t="str">
            <v>6BL</v>
          </cell>
          <cell r="C116" t="str">
            <v>Ml/d</v>
          </cell>
          <cell r="D116">
            <v>0.21059438305198058</v>
          </cell>
          <cell r="E116">
            <v>0.25173178419751613</v>
          </cell>
          <cell r="F116">
            <v>0.3563194113283018</v>
          </cell>
          <cell r="G116">
            <v>0.38532818633707677</v>
          </cell>
          <cell r="H116">
            <v>0.41433696134585185</v>
          </cell>
          <cell r="I116">
            <v>0.44334573635462682</v>
          </cell>
          <cell r="J116">
            <v>0.4723545113634019</v>
          </cell>
          <cell r="K116">
            <v>0.50136328637217686</v>
          </cell>
          <cell r="L116">
            <v>0.53037206138095183</v>
          </cell>
        </row>
        <row r="117">
          <cell r="A117" t="str">
            <v>Raw Water Losses and Operational Use</v>
          </cell>
          <cell r="B117" t="str">
            <v>4BL</v>
          </cell>
          <cell r="C117" t="str">
            <v>Ml/d</v>
          </cell>
          <cell r="D117">
            <v>13.74</v>
          </cell>
          <cell r="E117">
            <v>13.74</v>
          </cell>
          <cell r="F117">
            <v>13.74</v>
          </cell>
          <cell r="G117">
            <v>13.74</v>
          </cell>
          <cell r="H117">
            <v>13.74</v>
          </cell>
          <cell r="I117">
            <v>13.74</v>
          </cell>
          <cell r="J117">
            <v>13.74</v>
          </cell>
          <cell r="K117">
            <v>13.74</v>
          </cell>
          <cell r="L117">
            <v>13.74</v>
          </cell>
        </row>
        <row r="120">
          <cell r="A120" t="str">
            <v>West Cumbria</v>
          </cell>
          <cell r="D120">
            <v>2012</v>
          </cell>
          <cell r="E120">
            <v>2013</v>
          </cell>
          <cell r="F120">
            <v>2014</v>
          </cell>
          <cell r="G120">
            <v>2015</v>
          </cell>
          <cell r="H120">
            <v>2016</v>
          </cell>
          <cell r="I120">
            <v>2017</v>
          </cell>
          <cell r="J120">
            <v>2018</v>
          </cell>
          <cell r="K120">
            <v>2019</v>
          </cell>
          <cell r="L120">
            <v>2020</v>
          </cell>
        </row>
        <row r="121">
          <cell r="A121" t="str">
            <v>Deployable Output (Baseline Profile Without Reductions)</v>
          </cell>
          <cell r="B121" t="str">
            <v>7BL</v>
          </cell>
          <cell r="C121" t="str">
            <v>Ml/d</v>
          </cell>
          <cell r="D121">
            <v>58.1</v>
          </cell>
          <cell r="E121">
            <v>58.1</v>
          </cell>
          <cell r="F121">
            <v>58.1</v>
          </cell>
          <cell r="G121">
            <v>58.1</v>
          </cell>
          <cell r="H121">
            <v>62</v>
          </cell>
          <cell r="I121">
            <v>62</v>
          </cell>
          <cell r="J121">
            <v>62</v>
          </cell>
          <cell r="K121">
            <v>62</v>
          </cell>
          <cell r="L121">
            <v>62</v>
          </cell>
        </row>
        <row r="122">
          <cell r="A122" t="str">
            <v>Change in DO due to Climate Change</v>
          </cell>
          <cell r="B122" t="str">
            <v>8.1BL</v>
          </cell>
          <cell r="C122" t="str">
            <v>Ml/d</v>
          </cell>
          <cell r="E122">
            <v>0</v>
          </cell>
          <cell r="F122">
            <v>-0.34947368421052633</v>
          </cell>
          <cell r="G122">
            <v>-0.69894736842105265</v>
          </cell>
          <cell r="H122">
            <v>-1.0484210526315789</v>
          </cell>
          <cell r="I122">
            <v>-1.3978947368421053</v>
          </cell>
          <cell r="J122">
            <v>-1.7473684210526317</v>
          </cell>
          <cell r="K122">
            <v>-2.0968421052631578</v>
          </cell>
          <cell r="L122">
            <v>-2.4463157894736844</v>
          </cell>
        </row>
        <row r="123">
          <cell r="A123" t="str">
            <v>Total Other Changes to DO</v>
          </cell>
          <cell r="B123" t="str">
            <v>8.3BL</v>
          </cell>
          <cell r="C123" t="str">
            <v>Ml/d</v>
          </cell>
          <cell r="D123">
            <v>0.13600000000000001</v>
          </cell>
          <cell r="E123">
            <v>0.13600000000000001</v>
          </cell>
          <cell r="F123">
            <v>0.13600000000000001</v>
          </cell>
          <cell r="G123">
            <v>0.13600000000000001</v>
          </cell>
          <cell r="H123">
            <v>0.13600000000000001</v>
          </cell>
          <cell r="I123">
            <v>0.13600000000000001</v>
          </cell>
          <cell r="J123">
            <v>0.13600000000000001</v>
          </cell>
          <cell r="K123">
            <v>0.13600000000000001</v>
          </cell>
          <cell r="L123">
            <v>0.13600000000000001</v>
          </cell>
        </row>
        <row r="124">
          <cell r="A124" t="str">
            <v>Reductions to Restore Sustainable Abstraction</v>
          </cell>
          <cell r="B124" t="str">
            <v>8.2BL</v>
          </cell>
          <cell r="C124" t="str">
            <v>Ml/d</v>
          </cell>
          <cell r="D124">
            <v>0</v>
          </cell>
          <cell r="E124">
            <v>0</v>
          </cell>
          <cell r="F124">
            <v>0</v>
          </cell>
          <cell r="G124">
            <v>0</v>
          </cell>
          <cell r="H124">
            <v>0</v>
          </cell>
          <cell r="I124">
            <v>0</v>
          </cell>
          <cell r="J124">
            <v>0</v>
          </cell>
          <cell r="K124">
            <v>0</v>
          </cell>
          <cell r="L124">
            <v>0</v>
          </cell>
        </row>
        <row r="125">
          <cell r="A125" t="str">
            <v>Final DO (Climate Change and Asset Adjusted)</v>
          </cell>
          <cell r="C125" t="str">
            <v>Ml/d</v>
          </cell>
          <cell r="D125">
            <v>58.236000000000004</v>
          </cell>
          <cell r="E125">
            <v>58.236000000000004</v>
          </cell>
          <cell r="F125">
            <v>57.886526315789474</v>
          </cell>
          <cell r="G125">
            <v>57.537052631578952</v>
          </cell>
          <cell r="H125">
            <v>58.087578947368421</v>
          </cell>
          <cell r="I125">
            <v>57.738105263157898</v>
          </cell>
          <cell r="J125">
            <v>57.388631578947368</v>
          </cell>
          <cell r="K125">
            <v>57.039157894736846</v>
          </cell>
          <cell r="L125">
            <v>56.689684210526316</v>
          </cell>
        </row>
        <row r="126">
          <cell r="A126" t="str">
            <v>Treatment Works Losses and Operational Use</v>
          </cell>
          <cell r="B126" t="str">
            <v>9BL</v>
          </cell>
          <cell r="C126" t="str">
            <v>Ml/d</v>
          </cell>
          <cell r="D126">
            <v>0.66</v>
          </cell>
          <cell r="E126">
            <v>0.66</v>
          </cell>
          <cell r="F126">
            <v>0.66</v>
          </cell>
          <cell r="G126">
            <v>0.66</v>
          </cell>
          <cell r="H126">
            <v>0.66</v>
          </cell>
          <cell r="I126">
            <v>0.66</v>
          </cell>
          <cell r="J126">
            <v>0.66</v>
          </cell>
          <cell r="K126">
            <v>0.66</v>
          </cell>
          <cell r="L126">
            <v>0.66</v>
          </cell>
        </row>
        <row r="127">
          <cell r="A127" t="str">
            <v>Outage Allowance</v>
          </cell>
          <cell r="B127" t="str">
            <v>10BL</v>
          </cell>
          <cell r="C127" t="str">
            <v>Ml/d</v>
          </cell>
          <cell r="D127">
            <v>0.92</v>
          </cell>
          <cell r="E127">
            <v>0.92</v>
          </cell>
          <cell r="F127">
            <v>0.92</v>
          </cell>
          <cell r="G127">
            <v>0.92</v>
          </cell>
          <cell r="H127">
            <v>0.92</v>
          </cell>
          <cell r="I127">
            <v>0.92</v>
          </cell>
          <cell r="J127">
            <v>0.92</v>
          </cell>
          <cell r="K127">
            <v>0.92</v>
          </cell>
          <cell r="L127">
            <v>0.92</v>
          </cell>
        </row>
        <row r="128">
          <cell r="A128" t="str">
            <v>Water Available For Use (Own Sources)</v>
          </cell>
          <cell r="B128" t="str">
            <v>12BL</v>
          </cell>
          <cell r="C128" t="str">
            <v>Ml/d</v>
          </cell>
          <cell r="D128">
            <v>56.056000000000004</v>
          </cell>
          <cell r="E128">
            <v>56.056000000000004</v>
          </cell>
          <cell r="F128">
            <v>55.706526315789475</v>
          </cell>
          <cell r="G128">
            <v>55.357052631578952</v>
          </cell>
          <cell r="H128">
            <v>55.907578947368421</v>
          </cell>
          <cell r="I128">
            <v>55.558105263157898</v>
          </cell>
          <cell r="J128">
            <v>55.208631578947369</v>
          </cell>
          <cell r="K128">
            <v>54.859157894736846</v>
          </cell>
          <cell r="L128">
            <v>54.509684210526316</v>
          </cell>
        </row>
        <row r="130">
          <cell r="A130" t="str">
            <v>Dry Year - Demand</v>
          </cell>
          <cell r="B130" t="str">
            <v>11BL</v>
          </cell>
          <cell r="C130" t="str">
            <v>Ml/d</v>
          </cell>
          <cell r="D130">
            <v>50.293151715412307</v>
          </cell>
          <cell r="E130">
            <v>50.054027930441933</v>
          </cell>
          <cell r="F130">
            <v>48.711777192155679</v>
          </cell>
          <cell r="G130">
            <v>47.876789432890639</v>
          </cell>
          <cell r="H130">
            <v>47.670411758883496</v>
          </cell>
          <cell r="I130">
            <v>47.479349979763334</v>
          </cell>
          <cell r="J130">
            <v>47.314574656488183</v>
          </cell>
          <cell r="K130">
            <v>47.158932700310828</v>
          </cell>
          <cell r="L130">
            <v>47.038239679014424</v>
          </cell>
        </row>
        <row r="131">
          <cell r="A131" t="str">
            <v>Dry Year - Target Headroom</v>
          </cell>
          <cell r="B131" t="str">
            <v>16BL</v>
          </cell>
          <cell r="C131" t="str">
            <v>Ml/d</v>
          </cell>
          <cell r="D131">
            <v>3.2347185971546497</v>
          </cell>
          <cell r="E131">
            <v>3.2183915116523112</v>
          </cell>
          <cell r="F131">
            <v>3.3618967374882418</v>
          </cell>
          <cell r="G131">
            <v>3.5239079139772822</v>
          </cell>
          <cell r="H131">
            <v>3.3163736694155936</v>
          </cell>
          <cell r="I131">
            <v>3.0722690908741268</v>
          </cell>
          <cell r="J131">
            <v>2.9423918475705468</v>
          </cell>
          <cell r="K131">
            <v>2.821843367788218</v>
          </cell>
          <cell r="L131">
            <v>2.6963058882504538</v>
          </cell>
        </row>
        <row r="132">
          <cell r="A132" t="str">
            <v>Critical Period - Demand</v>
          </cell>
          <cell r="B132" t="str">
            <v>11BL</v>
          </cell>
          <cell r="C132" t="str">
            <v>Ml/d</v>
          </cell>
          <cell r="D132">
            <v>53.527591613741194</v>
          </cell>
          <cell r="E132">
            <v>53.22114841647354</v>
          </cell>
          <cell r="F132">
            <v>51.863697989457414</v>
          </cell>
          <cell r="G132">
            <v>51.006531991150617</v>
          </cell>
          <cell r="H132">
            <v>50.785373325222018</v>
          </cell>
          <cell r="I132">
            <v>50.585925401359269</v>
          </cell>
          <cell r="J132">
            <v>50.410237186968885</v>
          </cell>
          <cell r="K132">
            <v>50.247020441055952</v>
          </cell>
          <cell r="L132">
            <v>50.119620377943377</v>
          </cell>
        </row>
        <row r="133">
          <cell r="A133" t="str">
            <v>Critical Period - Target Headroom</v>
          </cell>
          <cell r="B133" t="str">
            <v>16BL</v>
          </cell>
          <cell r="C133" t="str">
            <v>Ml/d</v>
          </cell>
          <cell r="D133">
            <v>3.2402227930726983</v>
          </cell>
          <cell r="E133">
            <v>3.1859850539515318</v>
          </cell>
          <cell r="F133">
            <v>3.3714140341908383</v>
          </cell>
          <cell r="G133">
            <v>3.517843905411993</v>
          </cell>
          <cell r="H133">
            <v>3.2655500587967836</v>
          </cell>
          <cell r="I133">
            <v>3.1030932676302867</v>
          </cell>
          <cell r="J133">
            <v>2.9531929818532299</v>
          </cell>
          <cell r="K133">
            <v>2.7977230442694241</v>
          </cell>
          <cell r="L133">
            <v>2.6972136979681802</v>
          </cell>
        </row>
        <row r="135">
          <cell r="A135" t="str">
            <v xml:space="preserve">Total Raw Water Imported </v>
          </cell>
          <cell r="B135" t="str">
            <v>2BL</v>
          </cell>
          <cell r="C135" t="str">
            <v>Ml/d</v>
          </cell>
          <cell r="D135">
            <v>0</v>
          </cell>
          <cell r="E135">
            <v>0</v>
          </cell>
          <cell r="F135">
            <v>0</v>
          </cell>
          <cell r="G135">
            <v>0</v>
          </cell>
          <cell r="H135">
            <v>0</v>
          </cell>
          <cell r="I135">
            <v>0</v>
          </cell>
          <cell r="J135">
            <v>0</v>
          </cell>
          <cell r="K135">
            <v>0</v>
          </cell>
          <cell r="L135">
            <v>0</v>
          </cell>
        </row>
        <row r="136">
          <cell r="A136" t="str">
            <v>Total Potable Water Imported</v>
          </cell>
          <cell r="B136" t="str">
            <v>3BL</v>
          </cell>
          <cell r="C136" t="str">
            <v>Ml/d</v>
          </cell>
          <cell r="D136">
            <v>0</v>
          </cell>
          <cell r="E136">
            <v>0</v>
          </cell>
          <cell r="F136">
            <v>0</v>
          </cell>
          <cell r="G136">
            <v>0</v>
          </cell>
          <cell r="H136">
            <v>0</v>
          </cell>
          <cell r="I136">
            <v>0</v>
          </cell>
          <cell r="J136">
            <v>0</v>
          </cell>
          <cell r="K136">
            <v>0</v>
          </cell>
          <cell r="L136">
            <v>0</v>
          </cell>
        </row>
        <row r="137">
          <cell r="A137" t="str">
            <v>Total Raw Water Exported (Raw Exports and Non-Potable Uses)</v>
          </cell>
          <cell r="B137" t="str">
            <v>5BL</v>
          </cell>
          <cell r="C137" t="str">
            <v>Ml/d</v>
          </cell>
          <cell r="D137">
            <v>0</v>
          </cell>
          <cell r="E137">
            <v>0</v>
          </cell>
          <cell r="F137">
            <v>0</v>
          </cell>
          <cell r="G137">
            <v>0</v>
          </cell>
          <cell r="H137">
            <v>0</v>
          </cell>
          <cell r="I137">
            <v>0</v>
          </cell>
          <cell r="J137">
            <v>0</v>
          </cell>
          <cell r="K137">
            <v>0</v>
          </cell>
          <cell r="L137">
            <v>0</v>
          </cell>
        </row>
        <row r="138">
          <cell r="A138" t="str">
            <v>Total Potable Water Exported</v>
          </cell>
          <cell r="B138" t="str">
            <v>6BL</v>
          </cell>
          <cell r="C138" t="str">
            <v>Ml/d</v>
          </cell>
          <cell r="D138">
            <v>0</v>
          </cell>
          <cell r="E138">
            <v>0</v>
          </cell>
          <cell r="F138">
            <v>0</v>
          </cell>
          <cell r="G138">
            <v>0</v>
          </cell>
          <cell r="H138">
            <v>0</v>
          </cell>
          <cell r="I138">
            <v>0</v>
          </cell>
          <cell r="J138">
            <v>0</v>
          </cell>
          <cell r="K138">
            <v>0</v>
          </cell>
          <cell r="L138">
            <v>0</v>
          </cell>
        </row>
        <row r="139">
          <cell r="A139" t="str">
            <v>Raw Water Losses and Operational Use</v>
          </cell>
          <cell r="B139" t="str">
            <v>4BL</v>
          </cell>
          <cell r="C139" t="str">
            <v>Ml/d</v>
          </cell>
          <cell r="D139">
            <v>0.6</v>
          </cell>
          <cell r="E139">
            <v>0.6</v>
          </cell>
          <cell r="F139">
            <v>0.6</v>
          </cell>
          <cell r="G139">
            <v>0.6</v>
          </cell>
          <cell r="H139">
            <v>0.6</v>
          </cell>
          <cell r="I139">
            <v>0.6</v>
          </cell>
          <cell r="J139">
            <v>0.6</v>
          </cell>
          <cell r="K139">
            <v>0.6</v>
          </cell>
          <cell r="L139">
            <v>0.6</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uchel CDS Details"/>
      <sheetName val="OVERVIEW"/>
      <sheetName val="Master"/>
      <sheetName val="Data Validation Chart"/>
      <sheetName val="ACORN"/>
      <sheetName val="Company PHC"/>
      <sheetName val="Regional PHCs"/>
      <sheetName val="Master Summary"/>
      <sheetName val="NB Report"/>
      <sheetName val="NB Report (Fixed)"/>
      <sheetName val="Parameters"/>
      <sheetName val="HDF Report"/>
      <sheetName val="Void Factors"/>
    </sheetNames>
    <sheetDataSet>
      <sheetData sheetId="0" refreshError="1">
        <row r="2">
          <cell r="C2" t="str">
            <v>CDS000001</v>
          </cell>
          <cell r="D2" t="str">
            <v>Arnside Road</v>
          </cell>
          <cell r="E2">
            <v>22</v>
          </cell>
          <cell r="F2">
            <v>0</v>
          </cell>
          <cell r="G2">
            <v>20</v>
          </cell>
          <cell r="H2">
            <v>20</v>
          </cell>
          <cell r="I2">
            <v>0</v>
          </cell>
          <cell r="J2">
            <v>5</v>
          </cell>
        </row>
        <row r="3">
          <cell r="C3" t="str">
            <v>CDS000002</v>
          </cell>
          <cell r="D3" t="str">
            <v>Leathwaite</v>
          </cell>
          <cell r="E3">
            <v>22</v>
          </cell>
          <cell r="F3">
            <v>2.15</v>
          </cell>
          <cell r="G3">
            <v>23</v>
          </cell>
          <cell r="H3">
            <v>17</v>
          </cell>
          <cell r="I3">
            <v>6</v>
          </cell>
          <cell r="J3">
            <v>3</v>
          </cell>
        </row>
        <row r="4">
          <cell r="C4" t="str">
            <v>CDS000003</v>
          </cell>
          <cell r="D4" t="str">
            <v>Sandhurst Drive</v>
          </cell>
          <cell r="E4">
            <v>22</v>
          </cell>
          <cell r="F4">
            <v>0.59</v>
          </cell>
          <cell r="G4">
            <v>44</v>
          </cell>
          <cell r="H4">
            <v>39</v>
          </cell>
          <cell r="I4">
            <v>5</v>
          </cell>
          <cell r="J4">
            <v>3</v>
          </cell>
        </row>
        <row r="5">
          <cell r="C5" t="str">
            <v>CDS000004</v>
          </cell>
          <cell r="D5" t="str">
            <v>Rawes Garth</v>
          </cell>
          <cell r="E5">
            <v>22</v>
          </cell>
          <cell r="F5">
            <v>0.99</v>
          </cell>
          <cell r="G5">
            <v>20</v>
          </cell>
          <cell r="H5">
            <v>13</v>
          </cell>
          <cell r="I5">
            <v>7</v>
          </cell>
          <cell r="J5">
            <v>3</v>
          </cell>
        </row>
        <row r="6">
          <cell r="C6" t="str">
            <v>CDS000005</v>
          </cell>
          <cell r="D6" t="str">
            <v>Seedfield</v>
          </cell>
          <cell r="E6">
            <v>22</v>
          </cell>
          <cell r="F6">
            <v>1.44</v>
          </cell>
          <cell r="G6">
            <v>29</v>
          </cell>
          <cell r="H6">
            <v>18</v>
          </cell>
          <cell r="I6">
            <v>11</v>
          </cell>
          <cell r="J6">
            <v>1</v>
          </cell>
        </row>
        <row r="7">
          <cell r="C7" t="str">
            <v>CDS000006</v>
          </cell>
          <cell r="D7" t="str">
            <v>Castle Walk</v>
          </cell>
          <cell r="E7">
            <v>22</v>
          </cell>
          <cell r="F7">
            <v>0</v>
          </cell>
          <cell r="G7">
            <v>46</v>
          </cell>
          <cell r="H7">
            <v>46</v>
          </cell>
          <cell r="I7">
            <v>0</v>
          </cell>
          <cell r="J7">
            <v>3</v>
          </cell>
        </row>
        <row r="8">
          <cell r="C8" t="str">
            <v>CDS000007</v>
          </cell>
          <cell r="D8" t="str">
            <v>Oak Tree Road</v>
          </cell>
          <cell r="E8">
            <v>22</v>
          </cell>
          <cell r="F8">
            <v>7.48</v>
          </cell>
          <cell r="G8">
            <v>47</v>
          </cell>
          <cell r="H8">
            <v>18</v>
          </cell>
          <cell r="I8">
            <v>29</v>
          </cell>
          <cell r="J8">
            <v>1</v>
          </cell>
        </row>
        <row r="9">
          <cell r="C9" t="str">
            <v>CDS000008</v>
          </cell>
          <cell r="D9" t="str">
            <v>Brindle Close</v>
          </cell>
          <cell r="E9">
            <v>22</v>
          </cell>
          <cell r="F9">
            <v>1.65</v>
          </cell>
          <cell r="G9">
            <v>36</v>
          </cell>
          <cell r="H9">
            <v>26</v>
          </cell>
          <cell r="I9">
            <v>10</v>
          </cell>
          <cell r="J9">
            <v>5</v>
          </cell>
        </row>
        <row r="10">
          <cell r="C10" t="str">
            <v>CDS000009</v>
          </cell>
          <cell r="D10" t="str">
            <v>Winster Park</v>
          </cell>
          <cell r="E10">
            <v>22</v>
          </cell>
          <cell r="F10">
            <v>4.53</v>
          </cell>
          <cell r="G10">
            <v>34</v>
          </cell>
          <cell r="H10">
            <v>16</v>
          </cell>
          <cell r="I10">
            <v>18</v>
          </cell>
          <cell r="J10">
            <v>3</v>
          </cell>
        </row>
        <row r="11">
          <cell r="C11" t="str">
            <v>CDS000010</v>
          </cell>
          <cell r="D11" t="str">
            <v>Rays Drive</v>
          </cell>
          <cell r="E11">
            <v>22</v>
          </cell>
          <cell r="F11">
            <v>1.31</v>
          </cell>
          <cell r="G11">
            <v>23</v>
          </cell>
          <cell r="H11">
            <v>18</v>
          </cell>
          <cell r="I11">
            <v>5</v>
          </cell>
          <cell r="J11">
            <v>3</v>
          </cell>
        </row>
        <row r="12">
          <cell r="C12" t="str">
            <v>CDS000011</v>
          </cell>
          <cell r="D12" t="str">
            <v>Clarendon Road</v>
          </cell>
          <cell r="E12">
            <v>22</v>
          </cell>
          <cell r="F12">
            <v>0.36</v>
          </cell>
          <cell r="G12">
            <v>44</v>
          </cell>
          <cell r="H12">
            <v>43</v>
          </cell>
          <cell r="I12">
            <v>1</v>
          </cell>
          <cell r="J12">
            <v>4</v>
          </cell>
        </row>
        <row r="13">
          <cell r="C13" t="str">
            <v>CDS000012</v>
          </cell>
          <cell r="D13" t="str">
            <v>Inglewood Close</v>
          </cell>
          <cell r="E13">
            <v>22</v>
          </cell>
          <cell r="F13">
            <v>2.17</v>
          </cell>
          <cell r="G13">
            <v>28</v>
          </cell>
          <cell r="H13">
            <v>15</v>
          </cell>
          <cell r="I13">
            <v>13</v>
          </cell>
          <cell r="J13">
            <v>3</v>
          </cell>
        </row>
        <row r="14">
          <cell r="C14" t="str">
            <v>CDS000013</v>
          </cell>
          <cell r="D14" t="str">
            <v>Clough Acre</v>
          </cell>
          <cell r="E14">
            <v>22</v>
          </cell>
          <cell r="F14">
            <v>0.7</v>
          </cell>
          <cell r="G14">
            <v>80</v>
          </cell>
          <cell r="H14">
            <v>76</v>
          </cell>
          <cell r="I14">
            <v>4</v>
          </cell>
          <cell r="J14">
            <v>5</v>
          </cell>
        </row>
        <row r="15">
          <cell r="C15" t="str">
            <v>CDS000014</v>
          </cell>
          <cell r="D15" t="str">
            <v>New Street</v>
          </cell>
          <cell r="E15">
            <v>22</v>
          </cell>
          <cell r="F15">
            <v>1.7</v>
          </cell>
          <cell r="G15">
            <v>42</v>
          </cell>
          <cell r="H15">
            <v>32</v>
          </cell>
          <cell r="I15">
            <v>10</v>
          </cell>
          <cell r="J15">
            <v>3</v>
          </cell>
        </row>
        <row r="16">
          <cell r="C16" t="str">
            <v>CDS000015</v>
          </cell>
          <cell r="D16" t="str">
            <v>Radburn Close</v>
          </cell>
          <cell r="E16">
            <v>22</v>
          </cell>
          <cell r="F16">
            <v>3.36</v>
          </cell>
          <cell r="G16">
            <v>28</v>
          </cell>
          <cell r="H16">
            <v>11</v>
          </cell>
          <cell r="I16">
            <v>17</v>
          </cell>
          <cell r="J16">
            <v>3</v>
          </cell>
        </row>
        <row r="17">
          <cell r="C17" t="str">
            <v>CDS000016</v>
          </cell>
          <cell r="D17" t="str">
            <v>Ulverston Close</v>
          </cell>
          <cell r="E17">
            <v>22</v>
          </cell>
          <cell r="F17">
            <v>0</v>
          </cell>
          <cell r="G17">
            <v>20</v>
          </cell>
          <cell r="H17">
            <v>20</v>
          </cell>
          <cell r="I17">
            <v>0</v>
          </cell>
          <cell r="J17">
            <v>5</v>
          </cell>
        </row>
        <row r="18">
          <cell r="C18" t="str">
            <v>CDS000017</v>
          </cell>
          <cell r="D18" t="str">
            <v>Pendle Fields</v>
          </cell>
          <cell r="E18">
            <v>22</v>
          </cell>
          <cell r="F18">
            <v>4.9400000000000004</v>
          </cell>
          <cell r="G18">
            <v>37</v>
          </cell>
          <cell r="H18">
            <v>17</v>
          </cell>
          <cell r="I18">
            <v>20</v>
          </cell>
          <cell r="J18">
            <v>1</v>
          </cell>
        </row>
        <row r="19">
          <cell r="C19" t="str">
            <v>CDS000019</v>
          </cell>
          <cell r="D19" t="str">
            <v>The Croft</v>
          </cell>
          <cell r="E19">
            <v>22</v>
          </cell>
          <cell r="F19">
            <v>2.98</v>
          </cell>
          <cell r="G19">
            <v>34</v>
          </cell>
          <cell r="H19">
            <v>23</v>
          </cell>
          <cell r="I19">
            <v>11</v>
          </cell>
          <cell r="J19">
            <v>3</v>
          </cell>
        </row>
        <row r="20">
          <cell r="C20" t="str">
            <v>CDS000020</v>
          </cell>
          <cell r="D20" t="str">
            <v>Gardners Row</v>
          </cell>
          <cell r="E20">
            <v>22</v>
          </cell>
          <cell r="F20">
            <v>1.1599999999999999</v>
          </cell>
          <cell r="G20">
            <v>44</v>
          </cell>
          <cell r="H20">
            <v>38</v>
          </cell>
          <cell r="I20">
            <v>6</v>
          </cell>
          <cell r="J20">
            <v>4</v>
          </cell>
        </row>
        <row r="21">
          <cell r="C21" t="str">
            <v>CDS000021</v>
          </cell>
          <cell r="D21" t="str">
            <v>Jubilee Drive</v>
          </cell>
          <cell r="E21">
            <v>22</v>
          </cell>
          <cell r="F21">
            <v>0.55000000000000004</v>
          </cell>
          <cell r="G21">
            <v>40</v>
          </cell>
          <cell r="H21">
            <v>38</v>
          </cell>
          <cell r="I21">
            <v>2</v>
          </cell>
          <cell r="J21">
            <v>3</v>
          </cell>
        </row>
        <row r="22">
          <cell r="C22" t="str">
            <v>CDS000022</v>
          </cell>
          <cell r="D22" t="str">
            <v>Sandringham Avenue</v>
          </cell>
          <cell r="E22">
            <v>22</v>
          </cell>
          <cell r="F22">
            <v>3.57</v>
          </cell>
          <cell r="G22">
            <v>47</v>
          </cell>
          <cell r="H22">
            <v>26</v>
          </cell>
          <cell r="I22">
            <v>21</v>
          </cell>
          <cell r="J22">
            <v>1</v>
          </cell>
        </row>
        <row r="23">
          <cell r="C23" t="str">
            <v>CDS000023</v>
          </cell>
          <cell r="D23" t="str">
            <v>Riverside</v>
          </cell>
          <cell r="E23">
            <v>22</v>
          </cell>
          <cell r="F23">
            <v>6</v>
          </cell>
          <cell r="G23">
            <v>57</v>
          </cell>
          <cell r="H23">
            <v>25</v>
          </cell>
          <cell r="I23">
            <v>32</v>
          </cell>
          <cell r="J23">
            <v>5</v>
          </cell>
        </row>
        <row r="24">
          <cell r="C24" t="str">
            <v>CDS000024</v>
          </cell>
          <cell r="D24" t="str">
            <v>Oakdene Way</v>
          </cell>
          <cell r="E24">
            <v>22</v>
          </cell>
          <cell r="F24">
            <v>3.16</v>
          </cell>
          <cell r="G24">
            <v>26</v>
          </cell>
          <cell r="H24">
            <v>11</v>
          </cell>
          <cell r="I24">
            <v>15</v>
          </cell>
          <cell r="J24">
            <v>1</v>
          </cell>
        </row>
        <row r="25">
          <cell r="C25" t="str">
            <v>CDS000025</v>
          </cell>
          <cell r="D25" t="str">
            <v>Meadow Grove</v>
          </cell>
          <cell r="E25">
            <v>22</v>
          </cell>
          <cell r="F25">
            <v>0.16</v>
          </cell>
          <cell r="G25">
            <v>20</v>
          </cell>
          <cell r="H25">
            <v>19</v>
          </cell>
          <cell r="I25">
            <v>1</v>
          </cell>
          <cell r="J25">
            <v>3</v>
          </cell>
        </row>
        <row r="26">
          <cell r="C26" t="str">
            <v>CDS000026</v>
          </cell>
          <cell r="D26" t="str">
            <v>Campbell Close</v>
          </cell>
          <cell r="E26">
            <v>22</v>
          </cell>
          <cell r="F26">
            <v>0.98</v>
          </cell>
          <cell r="G26">
            <v>20</v>
          </cell>
          <cell r="H26">
            <v>15</v>
          </cell>
          <cell r="I26">
            <v>5</v>
          </cell>
          <cell r="J26">
            <v>3</v>
          </cell>
        </row>
        <row r="27">
          <cell r="C27" t="str">
            <v>CDS000027</v>
          </cell>
          <cell r="D27" t="str">
            <v>Cheltenham Close</v>
          </cell>
          <cell r="E27">
            <v>22</v>
          </cell>
          <cell r="F27">
            <v>3.2</v>
          </cell>
          <cell r="G27">
            <v>22</v>
          </cell>
          <cell r="H27">
            <v>9</v>
          </cell>
          <cell r="I27">
            <v>13</v>
          </cell>
          <cell r="J27">
            <v>3</v>
          </cell>
        </row>
        <row r="28">
          <cell r="C28" t="str">
            <v>CDS000028</v>
          </cell>
          <cell r="D28" t="str">
            <v>Lowther Avenue</v>
          </cell>
          <cell r="E28">
            <v>22</v>
          </cell>
          <cell r="F28">
            <v>1.42</v>
          </cell>
          <cell r="G28">
            <v>22</v>
          </cell>
          <cell r="H28">
            <v>11</v>
          </cell>
          <cell r="I28">
            <v>11</v>
          </cell>
          <cell r="J28">
            <v>3</v>
          </cell>
        </row>
        <row r="29">
          <cell r="C29" t="str">
            <v>CDS000029</v>
          </cell>
          <cell r="D29" t="str">
            <v>Eastham Close</v>
          </cell>
          <cell r="E29">
            <v>22</v>
          </cell>
          <cell r="F29">
            <v>3.3</v>
          </cell>
          <cell r="G29">
            <v>40</v>
          </cell>
          <cell r="H29">
            <v>25</v>
          </cell>
          <cell r="I29">
            <v>15</v>
          </cell>
          <cell r="J29">
            <v>3</v>
          </cell>
        </row>
        <row r="30">
          <cell r="C30" t="str">
            <v>CDS000030</v>
          </cell>
          <cell r="D30" t="str">
            <v>Manvers Road</v>
          </cell>
          <cell r="E30">
            <v>22</v>
          </cell>
          <cell r="F30">
            <v>2.41</v>
          </cell>
          <cell r="G30">
            <v>39</v>
          </cell>
          <cell r="H30">
            <v>30</v>
          </cell>
          <cell r="I30">
            <v>9</v>
          </cell>
          <cell r="J30">
            <v>3</v>
          </cell>
        </row>
        <row r="31">
          <cell r="C31" t="str">
            <v>CDS000031</v>
          </cell>
          <cell r="D31" t="str">
            <v>Belfield Crescent</v>
          </cell>
          <cell r="E31">
            <v>22</v>
          </cell>
          <cell r="F31">
            <v>1.44</v>
          </cell>
          <cell r="G31">
            <v>24</v>
          </cell>
          <cell r="H31">
            <v>15</v>
          </cell>
          <cell r="I31">
            <v>9</v>
          </cell>
          <cell r="J31">
            <v>3</v>
          </cell>
        </row>
        <row r="32">
          <cell r="C32" t="str">
            <v>CDS000032</v>
          </cell>
          <cell r="D32" t="str">
            <v>Horrocks Close</v>
          </cell>
          <cell r="E32">
            <v>22</v>
          </cell>
          <cell r="F32">
            <v>1.58</v>
          </cell>
          <cell r="G32">
            <v>24</v>
          </cell>
          <cell r="H32">
            <v>15</v>
          </cell>
          <cell r="I32">
            <v>9</v>
          </cell>
          <cell r="J32">
            <v>5</v>
          </cell>
        </row>
        <row r="33">
          <cell r="C33" t="str">
            <v>CDS000033</v>
          </cell>
          <cell r="D33" t="str">
            <v>Slim Road</v>
          </cell>
          <cell r="E33">
            <v>22</v>
          </cell>
          <cell r="F33">
            <v>1.26</v>
          </cell>
          <cell r="G33">
            <v>40</v>
          </cell>
          <cell r="H33">
            <v>30</v>
          </cell>
          <cell r="I33">
            <v>10</v>
          </cell>
          <cell r="J33">
            <v>5</v>
          </cell>
        </row>
        <row r="34">
          <cell r="C34" t="str">
            <v>CDS000034</v>
          </cell>
          <cell r="D34" t="str">
            <v>Pritchard Avenue</v>
          </cell>
          <cell r="E34">
            <v>22</v>
          </cell>
          <cell r="F34">
            <v>0.59</v>
          </cell>
          <cell r="G34">
            <v>30</v>
          </cell>
          <cell r="H34">
            <v>26</v>
          </cell>
          <cell r="I34">
            <v>4</v>
          </cell>
          <cell r="J34">
            <v>3</v>
          </cell>
        </row>
        <row r="35">
          <cell r="C35" t="str">
            <v>CDS000035</v>
          </cell>
          <cell r="D35" t="str">
            <v>Rawson Close</v>
          </cell>
          <cell r="E35">
            <v>22</v>
          </cell>
          <cell r="F35">
            <v>1.81</v>
          </cell>
          <cell r="G35">
            <v>34</v>
          </cell>
          <cell r="H35">
            <v>23</v>
          </cell>
          <cell r="I35">
            <v>11</v>
          </cell>
          <cell r="J35">
            <v>3</v>
          </cell>
        </row>
        <row r="36">
          <cell r="C36" t="str">
            <v>CDS000036</v>
          </cell>
          <cell r="D36" t="str">
            <v>Trevarrick Court</v>
          </cell>
          <cell r="E36">
            <v>22</v>
          </cell>
          <cell r="F36">
            <v>3.05</v>
          </cell>
          <cell r="G36">
            <v>29</v>
          </cell>
          <cell r="H36">
            <v>15</v>
          </cell>
          <cell r="I36">
            <v>14</v>
          </cell>
          <cell r="J36">
            <v>3</v>
          </cell>
        </row>
        <row r="37">
          <cell r="C37" t="str">
            <v>CDS000037</v>
          </cell>
          <cell r="D37" t="str">
            <v>Ulleswater Close</v>
          </cell>
          <cell r="E37">
            <v>22</v>
          </cell>
          <cell r="F37">
            <v>1.0900000000000001</v>
          </cell>
          <cell r="G37">
            <v>22</v>
          </cell>
          <cell r="H37">
            <v>16</v>
          </cell>
          <cell r="I37">
            <v>6</v>
          </cell>
          <cell r="J37">
            <v>3</v>
          </cell>
        </row>
        <row r="38">
          <cell r="C38" t="str">
            <v>CDS000038</v>
          </cell>
          <cell r="D38" t="str">
            <v>York Avenue</v>
          </cell>
          <cell r="E38">
            <v>22</v>
          </cell>
          <cell r="F38">
            <v>3.47</v>
          </cell>
          <cell r="G38">
            <v>46</v>
          </cell>
          <cell r="H38">
            <v>27</v>
          </cell>
          <cell r="I38">
            <v>19</v>
          </cell>
          <cell r="J38">
            <v>3</v>
          </cell>
        </row>
        <row r="39">
          <cell r="C39" t="str">
            <v>CDS000039</v>
          </cell>
          <cell r="D39" t="str">
            <v>Arnside Grove</v>
          </cell>
          <cell r="E39">
            <v>22</v>
          </cell>
          <cell r="F39">
            <v>0.22</v>
          </cell>
          <cell r="G39">
            <v>29</v>
          </cell>
          <cell r="H39">
            <v>28</v>
          </cell>
          <cell r="I39">
            <v>1</v>
          </cell>
          <cell r="J39">
            <v>5</v>
          </cell>
        </row>
        <row r="40">
          <cell r="C40" t="str">
            <v>CDS000040</v>
          </cell>
          <cell r="D40" t="str">
            <v>Grantchester Way</v>
          </cell>
          <cell r="E40">
            <v>22</v>
          </cell>
          <cell r="F40">
            <v>0.16</v>
          </cell>
          <cell r="G40">
            <v>22</v>
          </cell>
          <cell r="H40">
            <v>21</v>
          </cell>
          <cell r="I40">
            <v>1</v>
          </cell>
          <cell r="J40">
            <v>5</v>
          </cell>
        </row>
        <row r="41">
          <cell r="C41" t="str">
            <v>CDS000041</v>
          </cell>
          <cell r="D41" t="str">
            <v>Brook Street</v>
          </cell>
          <cell r="E41">
            <v>22</v>
          </cell>
          <cell r="F41">
            <v>0</v>
          </cell>
          <cell r="G41">
            <v>18</v>
          </cell>
          <cell r="H41">
            <v>18</v>
          </cell>
          <cell r="I41">
            <v>0</v>
          </cell>
          <cell r="J41">
            <v>4</v>
          </cell>
        </row>
        <row r="42">
          <cell r="C42" t="str">
            <v>CDS000042</v>
          </cell>
          <cell r="D42" t="str">
            <v>Carr Hall Street</v>
          </cell>
          <cell r="E42">
            <v>22</v>
          </cell>
          <cell r="F42">
            <v>0</v>
          </cell>
          <cell r="G42">
            <v>26</v>
          </cell>
          <cell r="H42">
            <v>26</v>
          </cell>
          <cell r="I42">
            <v>0</v>
          </cell>
          <cell r="J42">
            <v>4</v>
          </cell>
        </row>
        <row r="43">
          <cell r="C43" t="str">
            <v>CDS000043</v>
          </cell>
          <cell r="D43" t="str">
            <v>Brynhall Close</v>
          </cell>
          <cell r="E43">
            <v>22</v>
          </cell>
          <cell r="F43">
            <v>1.98</v>
          </cell>
          <cell r="G43">
            <v>23</v>
          </cell>
          <cell r="H43">
            <v>15</v>
          </cell>
          <cell r="I43">
            <v>8</v>
          </cell>
          <cell r="J43">
            <v>3</v>
          </cell>
        </row>
        <row r="44">
          <cell r="C44" t="str">
            <v>CDS000044</v>
          </cell>
          <cell r="D44" t="str">
            <v>Kenilworth Close</v>
          </cell>
          <cell r="E44">
            <v>22</v>
          </cell>
          <cell r="F44">
            <v>2.41</v>
          </cell>
          <cell r="G44">
            <v>21</v>
          </cell>
          <cell r="H44">
            <v>13</v>
          </cell>
          <cell r="I44">
            <v>8</v>
          </cell>
          <cell r="J44">
            <v>3</v>
          </cell>
        </row>
        <row r="45">
          <cell r="C45" t="str">
            <v>CDS000045</v>
          </cell>
          <cell r="D45" t="str">
            <v>Strangford Street</v>
          </cell>
          <cell r="E45">
            <v>22</v>
          </cell>
          <cell r="F45">
            <v>2.74</v>
          </cell>
          <cell r="G45">
            <v>34</v>
          </cell>
          <cell r="H45">
            <v>16</v>
          </cell>
          <cell r="I45">
            <v>18</v>
          </cell>
          <cell r="J45">
            <v>4</v>
          </cell>
        </row>
        <row r="46">
          <cell r="C46" t="str">
            <v>CDS000046</v>
          </cell>
          <cell r="D46" t="str">
            <v>Cherry Crescent</v>
          </cell>
          <cell r="E46">
            <v>22</v>
          </cell>
          <cell r="F46">
            <v>1.08</v>
          </cell>
          <cell r="G46">
            <v>26</v>
          </cell>
          <cell r="H46">
            <v>20</v>
          </cell>
          <cell r="I46">
            <v>6</v>
          </cell>
          <cell r="J46">
            <v>1</v>
          </cell>
        </row>
        <row r="47">
          <cell r="C47" t="str">
            <v>CDS000048</v>
          </cell>
          <cell r="D47" t="str">
            <v>Addison Drive</v>
          </cell>
          <cell r="E47">
            <v>22</v>
          </cell>
          <cell r="F47">
            <v>0.95</v>
          </cell>
          <cell r="G47">
            <v>48</v>
          </cell>
          <cell r="H47">
            <v>42</v>
          </cell>
          <cell r="I47">
            <v>6</v>
          </cell>
          <cell r="J47">
            <v>3</v>
          </cell>
        </row>
        <row r="48">
          <cell r="C48" t="str">
            <v>CDS000049</v>
          </cell>
          <cell r="D48" t="str">
            <v>Oxford Drive</v>
          </cell>
          <cell r="E48">
            <v>22</v>
          </cell>
          <cell r="F48">
            <v>0.28999999999999998</v>
          </cell>
          <cell r="G48">
            <v>42</v>
          </cell>
          <cell r="H48">
            <v>39</v>
          </cell>
          <cell r="I48">
            <v>3</v>
          </cell>
          <cell r="J48">
            <v>4</v>
          </cell>
        </row>
        <row r="49">
          <cell r="C49" t="str">
            <v>CDS000050</v>
          </cell>
          <cell r="D49" t="str">
            <v>Arnside Close</v>
          </cell>
          <cell r="E49">
            <v>22</v>
          </cell>
          <cell r="F49">
            <v>0</v>
          </cell>
          <cell r="G49">
            <v>20</v>
          </cell>
          <cell r="H49">
            <v>20</v>
          </cell>
          <cell r="I49">
            <v>0</v>
          </cell>
          <cell r="J49">
            <v>3</v>
          </cell>
        </row>
        <row r="50">
          <cell r="C50" t="str">
            <v>CDS000051</v>
          </cell>
          <cell r="D50" t="str">
            <v>Whittle Drive</v>
          </cell>
          <cell r="E50">
            <v>22</v>
          </cell>
          <cell r="F50">
            <v>2.34</v>
          </cell>
          <cell r="G50">
            <v>22</v>
          </cell>
          <cell r="H50">
            <v>14</v>
          </cell>
          <cell r="I50">
            <v>8</v>
          </cell>
          <cell r="J50">
            <v>1</v>
          </cell>
        </row>
        <row r="51">
          <cell r="C51" t="str">
            <v>CDS000052</v>
          </cell>
          <cell r="D51" t="str">
            <v>Links Avenue</v>
          </cell>
          <cell r="E51">
            <v>22</v>
          </cell>
          <cell r="F51">
            <v>0.88</v>
          </cell>
          <cell r="G51">
            <v>23</v>
          </cell>
          <cell r="H51">
            <v>18</v>
          </cell>
          <cell r="I51">
            <v>5</v>
          </cell>
          <cell r="J51">
            <v>3</v>
          </cell>
        </row>
        <row r="52">
          <cell r="C52" t="str">
            <v>CDS000053</v>
          </cell>
          <cell r="D52" t="str">
            <v>Evelyn Street</v>
          </cell>
          <cell r="E52">
            <v>22</v>
          </cell>
          <cell r="F52">
            <v>0</v>
          </cell>
          <cell r="G52">
            <v>45</v>
          </cell>
          <cell r="H52">
            <v>45</v>
          </cell>
          <cell r="I52">
            <v>0</v>
          </cell>
          <cell r="J52">
            <v>2</v>
          </cell>
        </row>
        <row r="53">
          <cell r="C53" t="str">
            <v>CDS000054</v>
          </cell>
          <cell r="D53" t="str">
            <v>Rosedale Close</v>
          </cell>
          <cell r="E53">
            <v>22</v>
          </cell>
          <cell r="F53">
            <v>1.1100000000000001</v>
          </cell>
          <cell r="G53">
            <v>24</v>
          </cell>
          <cell r="H53">
            <v>18</v>
          </cell>
          <cell r="I53">
            <v>6</v>
          </cell>
          <cell r="J53">
            <v>3</v>
          </cell>
        </row>
        <row r="54">
          <cell r="C54" t="str">
            <v>CDS000055</v>
          </cell>
          <cell r="D54" t="str">
            <v>Fern Bank Close</v>
          </cell>
          <cell r="E54">
            <v>22</v>
          </cell>
          <cell r="F54">
            <v>3.3</v>
          </cell>
          <cell r="G54">
            <v>22</v>
          </cell>
          <cell r="H54">
            <v>8</v>
          </cell>
          <cell r="I54">
            <v>14</v>
          </cell>
          <cell r="J54">
            <v>1</v>
          </cell>
        </row>
        <row r="55">
          <cell r="C55" t="str">
            <v>CDS000056</v>
          </cell>
          <cell r="D55" t="str">
            <v>Bower Avenue</v>
          </cell>
          <cell r="E55">
            <v>22</v>
          </cell>
          <cell r="F55">
            <v>1.06</v>
          </cell>
          <cell r="G55">
            <v>38</v>
          </cell>
          <cell r="H55">
            <v>34</v>
          </cell>
          <cell r="I55">
            <v>4</v>
          </cell>
          <cell r="J55">
            <v>3</v>
          </cell>
        </row>
        <row r="56">
          <cell r="C56" t="str">
            <v>CDS000057</v>
          </cell>
          <cell r="D56" t="str">
            <v>Gillwood Drive</v>
          </cell>
          <cell r="E56">
            <v>22</v>
          </cell>
          <cell r="F56">
            <v>2.62</v>
          </cell>
          <cell r="G56">
            <v>22</v>
          </cell>
          <cell r="H56">
            <v>7</v>
          </cell>
          <cell r="I56">
            <v>15</v>
          </cell>
          <cell r="J56">
            <v>1</v>
          </cell>
        </row>
        <row r="57">
          <cell r="C57" t="str">
            <v>CDS000058</v>
          </cell>
          <cell r="D57" t="str">
            <v>Wakefield Crescent</v>
          </cell>
          <cell r="E57">
            <v>22</v>
          </cell>
          <cell r="F57">
            <v>0.73</v>
          </cell>
          <cell r="G57">
            <v>33</v>
          </cell>
          <cell r="H57">
            <v>26</v>
          </cell>
          <cell r="I57">
            <v>7</v>
          </cell>
          <cell r="J57">
            <v>5</v>
          </cell>
        </row>
        <row r="58">
          <cell r="C58" t="str">
            <v>CDS000059</v>
          </cell>
          <cell r="D58" t="str">
            <v>Brandwood Avenue</v>
          </cell>
          <cell r="E58">
            <v>22</v>
          </cell>
          <cell r="F58">
            <v>1.02</v>
          </cell>
          <cell r="G58">
            <v>70</v>
          </cell>
          <cell r="H58">
            <v>65</v>
          </cell>
          <cell r="I58">
            <v>5</v>
          </cell>
          <cell r="J58">
            <v>5</v>
          </cell>
        </row>
        <row r="59">
          <cell r="C59" t="str">
            <v>CDS000060</v>
          </cell>
          <cell r="D59" t="str">
            <v>Fitton Avenue</v>
          </cell>
          <cell r="E59">
            <v>22</v>
          </cell>
          <cell r="F59">
            <v>1.76</v>
          </cell>
          <cell r="G59">
            <v>44</v>
          </cell>
          <cell r="H59">
            <v>33</v>
          </cell>
          <cell r="I59">
            <v>11</v>
          </cell>
          <cell r="J59">
            <v>5</v>
          </cell>
        </row>
        <row r="60">
          <cell r="C60" t="str">
            <v>CDS000061</v>
          </cell>
          <cell r="D60" t="str">
            <v>Dorlan Avenue</v>
          </cell>
          <cell r="E60">
            <v>22</v>
          </cell>
          <cell r="F60">
            <v>0.52</v>
          </cell>
          <cell r="G60">
            <v>26</v>
          </cell>
          <cell r="H60">
            <v>22</v>
          </cell>
          <cell r="I60">
            <v>4</v>
          </cell>
          <cell r="J60">
            <v>3</v>
          </cell>
        </row>
        <row r="61">
          <cell r="C61" t="str">
            <v>CDS000062</v>
          </cell>
          <cell r="D61" t="str">
            <v>Farley Avenue</v>
          </cell>
          <cell r="E61">
            <v>22</v>
          </cell>
          <cell r="F61">
            <v>2.3199999999999998</v>
          </cell>
          <cell r="G61">
            <v>52</v>
          </cell>
          <cell r="H61">
            <v>41</v>
          </cell>
          <cell r="I61">
            <v>11</v>
          </cell>
          <cell r="J61">
            <v>3</v>
          </cell>
        </row>
        <row r="62">
          <cell r="C62" t="str">
            <v>CDS000063</v>
          </cell>
          <cell r="D62" t="str">
            <v>Parkville Road</v>
          </cell>
          <cell r="E62">
            <v>22</v>
          </cell>
          <cell r="F62">
            <v>1.84</v>
          </cell>
          <cell r="G62">
            <v>40</v>
          </cell>
          <cell r="H62">
            <v>29</v>
          </cell>
          <cell r="I62">
            <v>11</v>
          </cell>
          <cell r="J62">
            <v>3</v>
          </cell>
        </row>
        <row r="63">
          <cell r="C63" t="str">
            <v>CDS000064</v>
          </cell>
          <cell r="D63" t="str">
            <v>Abington Road</v>
          </cell>
          <cell r="E63">
            <v>22</v>
          </cell>
          <cell r="F63">
            <v>0.9</v>
          </cell>
          <cell r="G63">
            <v>38</v>
          </cell>
          <cell r="H63">
            <v>33</v>
          </cell>
          <cell r="I63">
            <v>5</v>
          </cell>
          <cell r="J63">
            <v>2</v>
          </cell>
        </row>
        <row r="64">
          <cell r="C64" t="str">
            <v>CDS000065</v>
          </cell>
          <cell r="D64" t="str">
            <v>Bankfield Road</v>
          </cell>
          <cell r="E64">
            <v>22</v>
          </cell>
          <cell r="F64">
            <v>1.06</v>
          </cell>
          <cell r="G64">
            <v>27</v>
          </cell>
          <cell r="H64">
            <v>21</v>
          </cell>
          <cell r="I64">
            <v>6</v>
          </cell>
          <cell r="J64">
            <v>1</v>
          </cell>
        </row>
        <row r="65">
          <cell r="C65" t="str">
            <v>CDS000066</v>
          </cell>
          <cell r="D65" t="str">
            <v>Pine Grove</v>
          </cell>
          <cell r="E65">
            <v>22</v>
          </cell>
          <cell r="F65">
            <v>2.1</v>
          </cell>
          <cell r="G65">
            <v>24</v>
          </cell>
          <cell r="H65">
            <v>12</v>
          </cell>
          <cell r="I65">
            <v>12</v>
          </cell>
          <cell r="J65">
            <v>3</v>
          </cell>
        </row>
        <row r="66">
          <cell r="C66" t="str">
            <v>CDS000067</v>
          </cell>
          <cell r="D66" t="str">
            <v>Orwell Avenue</v>
          </cell>
          <cell r="E66">
            <v>22</v>
          </cell>
          <cell r="F66">
            <v>0.44</v>
          </cell>
          <cell r="G66">
            <v>24</v>
          </cell>
          <cell r="H66">
            <v>23</v>
          </cell>
          <cell r="I66">
            <v>1</v>
          </cell>
          <cell r="J66">
            <v>5</v>
          </cell>
        </row>
        <row r="67">
          <cell r="C67" t="str">
            <v>CDS000068</v>
          </cell>
          <cell r="D67" t="str">
            <v>Cardew Avenue</v>
          </cell>
          <cell r="E67">
            <v>22</v>
          </cell>
          <cell r="F67">
            <v>0.15</v>
          </cell>
          <cell r="G67">
            <v>24</v>
          </cell>
          <cell r="H67">
            <v>23</v>
          </cell>
          <cell r="I67">
            <v>1</v>
          </cell>
          <cell r="J67">
            <v>5</v>
          </cell>
        </row>
        <row r="68">
          <cell r="C68" t="str">
            <v>CDS000069</v>
          </cell>
          <cell r="D68" t="str">
            <v>Liffey Avenue</v>
          </cell>
          <cell r="E68">
            <v>22</v>
          </cell>
          <cell r="F68">
            <v>0.47</v>
          </cell>
          <cell r="G68">
            <v>20</v>
          </cell>
          <cell r="H68">
            <v>16</v>
          </cell>
          <cell r="I68">
            <v>4</v>
          </cell>
          <cell r="J68">
            <v>5</v>
          </cell>
        </row>
        <row r="69">
          <cell r="C69" t="str">
            <v>CDS000070</v>
          </cell>
          <cell r="D69" t="str">
            <v>Gleave Avenue</v>
          </cell>
          <cell r="E69">
            <v>22</v>
          </cell>
          <cell r="F69">
            <v>5.6</v>
          </cell>
          <cell r="G69">
            <v>35</v>
          </cell>
          <cell r="H69">
            <v>10</v>
          </cell>
          <cell r="I69">
            <v>25</v>
          </cell>
          <cell r="J69">
            <v>3</v>
          </cell>
        </row>
        <row r="70">
          <cell r="C70" t="str">
            <v>CDS000071</v>
          </cell>
          <cell r="D70" t="str">
            <v>Howey Rise</v>
          </cell>
          <cell r="E70">
            <v>22</v>
          </cell>
          <cell r="F70">
            <v>6.09</v>
          </cell>
          <cell r="G70">
            <v>36</v>
          </cell>
          <cell r="H70">
            <v>9</v>
          </cell>
          <cell r="I70">
            <v>27</v>
          </cell>
          <cell r="J70">
            <v>1</v>
          </cell>
        </row>
        <row r="71">
          <cell r="C71" t="str">
            <v>CDS000072</v>
          </cell>
          <cell r="D71" t="str">
            <v>Griffin Grove</v>
          </cell>
          <cell r="E71">
            <v>22</v>
          </cell>
          <cell r="F71">
            <v>0</v>
          </cell>
          <cell r="G71">
            <v>38</v>
          </cell>
          <cell r="H71">
            <v>38</v>
          </cell>
          <cell r="I71">
            <v>0</v>
          </cell>
          <cell r="J71">
            <v>2</v>
          </cell>
        </row>
        <row r="72">
          <cell r="C72" t="str">
            <v>CDS000073</v>
          </cell>
          <cell r="D72" t="str">
            <v>St.Hildas Road</v>
          </cell>
          <cell r="E72">
            <v>22</v>
          </cell>
          <cell r="F72">
            <v>2.77</v>
          </cell>
          <cell r="G72">
            <v>46</v>
          </cell>
          <cell r="H72">
            <v>33</v>
          </cell>
          <cell r="I72">
            <v>13</v>
          </cell>
          <cell r="J72">
            <v>2</v>
          </cell>
        </row>
        <row r="73">
          <cell r="C73" t="str">
            <v>CDS000074</v>
          </cell>
          <cell r="D73" t="str">
            <v>Hale Low Road</v>
          </cell>
          <cell r="E73">
            <v>22</v>
          </cell>
          <cell r="F73">
            <v>3.33</v>
          </cell>
          <cell r="G73">
            <v>35</v>
          </cell>
          <cell r="H73">
            <v>20</v>
          </cell>
          <cell r="I73">
            <v>15</v>
          </cell>
          <cell r="J73">
            <v>1</v>
          </cell>
        </row>
        <row r="74">
          <cell r="C74" t="str">
            <v>CDS000075</v>
          </cell>
          <cell r="D74" t="str">
            <v>Gaskell Avenue</v>
          </cell>
          <cell r="E74">
            <v>22</v>
          </cell>
          <cell r="F74">
            <v>0</v>
          </cell>
          <cell r="G74">
            <v>30</v>
          </cell>
          <cell r="H74">
            <v>30</v>
          </cell>
          <cell r="I74">
            <v>0</v>
          </cell>
          <cell r="J74">
            <v>5</v>
          </cell>
        </row>
        <row r="75">
          <cell r="C75" t="str">
            <v>CDS000076</v>
          </cell>
          <cell r="D75" t="str">
            <v>Tabley Close</v>
          </cell>
          <cell r="E75">
            <v>22</v>
          </cell>
          <cell r="F75">
            <v>2.59</v>
          </cell>
          <cell r="G75">
            <v>30</v>
          </cell>
          <cell r="H75">
            <v>20</v>
          </cell>
          <cell r="I75">
            <v>10</v>
          </cell>
          <cell r="J75">
            <v>3</v>
          </cell>
        </row>
        <row r="76">
          <cell r="C76" t="str">
            <v>CDS000077</v>
          </cell>
          <cell r="D76" t="str">
            <v>Wellington Terrace</v>
          </cell>
          <cell r="E76">
            <v>22</v>
          </cell>
          <cell r="F76">
            <v>0.32</v>
          </cell>
          <cell r="G76">
            <v>41</v>
          </cell>
          <cell r="H76">
            <v>40</v>
          </cell>
          <cell r="I76">
            <v>1</v>
          </cell>
          <cell r="J76">
            <v>4</v>
          </cell>
        </row>
        <row r="77">
          <cell r="C77" t="str">
            <v>CDS000078</v>
          </cell>
          <cell r="D77" t="str">
            <v>Palmer Road</v>
          </cell>
          <cell r="E77">
            <v>22</v>
          </cell>
          <cell r="F77">
            <v>0</v>
          </cell>
          <cell r="G77">
            <v>19</v>
          </cell>
          <cell r="H77">
            <v>19</v>
          </cell>
          <cell r="I77">
            <v>0</v>
          </cell>
          <cell r="J77">
            <v>4</v>
          </cell>
        </row>
        <row r="78">
          <cell r="C78" t="str">
            <v>CDS000079</v>
          </cell>
          <cell r="D78" t="str">
            <v>Fernleigh Close</v>
          </cell>
          <cell r="E78">
            <v>22</v>
          </cell>
          <cell r="F78">
            <v>0.86</v>
          </cell>
          <cell r="G78">
            <v>25</v>
          </cell>
          <cell r="H78">
            <v>20</v>
          </cell>
          <cell r="I78">
            <v>5</v>
          </cell>
          <cell r="J78">
            <v>3</v>
          </cell>
        </row>
        <row r="79">
          <cell r="C79" t="str">
            <v>CDS000080</v>
          </cell>
          <cell r="D79" t="str">
            <v>Bedford Avenue</v>
          </cell>
          <cell r="E79">
            <v>22</v>
          </cell>
          <cell r="F79">
            <v>1.1599999999999999</v>
          </cell>
          <cell r="G79">
            <v>30</v>
          </cell>
          <cell r="H79">
            <v>24</v>
          </cell>
          <cell r="I79">
            <v>6</v>
          </cell>
          <cell r="J79">
            <v>3</v>
          </cell>
        </row>
        <row r="80">
          <cell r="C80" t="str">
            <v>CDS000081</v>
          </cell>
          <cell r="D80" t="str">
            <v>Aconbury Close</v>
          </cell>
          <cell r="E80">
            <v>22</v>
          </cell>
          <cell r="F80">
            <v>0.1</v>
          </cell>
          <cell r="G80">
            <v>28</v>
          </cell>
          <cell r="H80">
            <v>27</v>
          </cell>
          <cell r="I80">
            <v>1</v>
          </cell>
          <cell r="J80">
            <v>5</v>
          </cell>
        </row>
        <row r="81">
          <cell r="C81" t="str">
            <v>CDS000082</v>
          </cell>
          <cell r="D81" t="str">
            <v>Cottesbrook Close</v>
          </cell>
          <cell r="E81">
            <v>22</v>
          </cell>
          <cell r="F81">
            <v>0.83</v>
          </cell>
          <cell r="G81">
            <v>36</v>
          </cell>
          <cell r="H81">
            <v>31</v>
          </cell>
          <cell r="I81">
            <v>5</v>
          </cell>
          <cell r="J81">
            <v>5</v>
          </cell>
        </row>
        <row r="82">
          <cell r="C82" t="str">
            <v>CDS000083</v>
          </cell>
          <cell r="D82" t="str">
            <v>Hollingbourne Place</v>
          </cell>
          <cell r="E82">
            <v>22</v>
          </cell>
          <cell r="F82">
            <v>0.27</v>
          </cell>
          <cell r="G82">
            <v>24</v>
          </cell>
          <cell r="H82">
            <v>21</v>
          </cell>
          <cell r="I82">
            <v>3</v>
          </cell>
          <cell r="J82">
            <v>5</v>
          </cell>
        </row>
        <row r="83">
          <cell r="C83" t="str">
            <v>CDS000084</v>
          </cell>
          <cell r="D83" t="str">
            <v>Wellesbourne Place</v>
          </cell>
          <cell r="E83">
            <v>22</v>
          </cell>
          <cell r="F83">
            <v>0.56999999999999995</v>
          </cell>
          <cell r="G83">
            <v>40</v>
          </cell>
          <cell r="H83">
            <v>36</v>
          </cell>
          <cell r="I83">
            <v>4</v>
          </cell>
          <cell r="J83">
            <v>5</v>
          </cell>
        </row>
        <row r="84">
          <cell r="C84" t="str">
            <v>CDS000085</v>
          </cell>
          <cell r="D84" t="str">
            <v>Windsor Drive</v>
          </cell>
          <cell r="E84">
            <v>22</v>
          </cell>
          <cell r="F84">
            <v>0.63</v>
          </cell>
          <cell r="G84">
            <v>31</v>
          </cell>
          <cell r="H84">
            <v>27</v>
          </cell>
          <cell r="I84">
            <v>4</v>
          </cell>
          <cell r="J84">
            <v>5</v>
          </cell>
        </row>
        <row r="85">
          <cell r="C85" t="str">
            <v>CDS000086</v>
          </cell>
          <cell r="D85" t="str">
            <v>Queensway</v>
          </cell>
          <cell r="E85">
            <v>22</v>
          </cell>
          <cell r="F85">
            <v>0</v>
          </cell>
          <cell r="G85">
            <v>32</v>
          </cell>
          <cell r="H85">
            <v>32</v>
          </cell>
          <cell r="I85">
            <v>0</v>
          </cell>
          <cell r="J85">
            <v>4</v>
          </cell>
        </row>
        <row r="86">
          <cell r="C86" t="str">
            <v>CDS000087</v>
          </cell>
          <cell r="D86" t="str">
            <v>East Leigh Drive</v>
          </cell>
          <cell r="E86">
            <v>22</v>
          </cell>
          <cell r="F86">
            <v>2</v>
          </cell>
          <cell r="G86">
            <v>24</v>
          </cell>
          <cell r="H86">
            <v>15</v>
          </cell>
          <cell r="I86">
            <v>9</v>
          </cell>
          <cell r="J86">
            <v>1</v>
          </cell>
        </row>
        <row r="87">
          <cell r="C87" t="str">
            <v>CDS000088</v>
          </cell>
          <cell r="D87" t="str">
            <v>Frome Close</v>
          </cell>
          <cell r="E87">
            <v>22</v>
          </cell>
          <cell r="F87">
            <v>0.82</v>
          </cell>
          <cell r="G87">
            <v>16</v>
          </cell>
          <cell r="H87">
            <v>11</v>
          </cell>
          <cell r="I87">
            <v>5</v>
          </cell>
          <cell r="J87">
            <v>1</v>
          </cell>
        </row>
        <row r="88">
          <cell r="C88" t="str">
            <v>CDS000089</v>
          </cell>
          <cell r="D88" t="str">
            <v>Wimborne Drive</v>
          </cell>
          <cell r="E88">
            <v>22</v>
          </cell>
          <cell r="F88">
            <v>2.96</v>
          </cell>
          <cell r="G88">
            <v>16</v>
          </cell>
          <cell r="H88">
            <v>8</v>
          </cell>
          <cell r="I88">
            <v>8</v>
          </cell>
          <cell r="J88">
            <v>1</v>
          </cell>
        </row>
      </sheetData>
      <sheetData sheetId="1" refreshError="1"/>
      <sheetData sheetId="2" refreshError="1"/>
      <sheetData sheetId="3" refreshError="1"/>
      <sheetData sheetId="4" refreshError="1"/>
      <sheetData sheetId="5" refreshError="1"/>
      <sheetData sheetId="6" refreshError="1"/>
      <sheetData sheetId="7" refreshError="1">
        <row r="8">
          <cell r="D8" t="str">
            <v>CDS000001</v>
          </cell>
          <cell r="E8" t="str">
            <v>Arnside Road</v>
          </cell>
          <cell r="F8">
            <v>12062.86465935484</v>
          </cell>
          <cell r="G8">
            <v>31</v>
          </cell>
          <cell r="H8">
            <v>0</v>
          </cell>
          <cell r="I8">
            <v>31</v>
          </cell>
          <cell r="J8">
            <v>20</v>
          </cell>
          <cell r="K8">
            <v>0</v>
          </cell>
          <cell r="L8">
            <v>20</v>
          </cell>
          <cell r="M8">
            <v>0</v>
          </cell>
          <cell r="N8">
            <v>0</v>
          </cell>
          <cell r="O8">
            <v>0</v>
          </cell>
          <cell r="P8">
            <v>0</v>
          </cell>
          <cell r="Q8">
            <v>12062.86465935484</v>
          </cell>
          <cell r="R8">
            <v>686.41300766851214</v>
          </cell>
          <cell r="S8">
            <v>397.65050709677422</v>
          </cell>
          <cell r="T8">
            <v>19.882525354838712</v>
          </cell>
          <cell r="U8">
            <v>20</v>
          </cell>
          <cell r="V8">
            <v>20</v>
          </cell>
          <cell r="W8">
            <v>12062.86465935484</v>
          </cell>
          <cell r="Y8">
            <v>0</v>
          </cell>
          <cell r="Z8">
            <v>20</v>
          </cell>
          <cell r="AA8">
            <v>50</v>
          </cell>
          <cell r="AB8">
            <v>0</v>
          </cell>
        </row>
        <row r="9">
          <cell r="D9" t="str">
            <v>CDS000002</v>
          </cell>
          <cell r="E9" t="str">
            <v>Leathwaite</v>
          </cell>
          <cell r="F9">
            <v>11821.133194838711</v>
          </cell>
          <cell r="G9">
            <v>31</v>
          </cell>
          <cell r="H9">
            <v>2851.2</v>
          </cell>
          <cell r="I9">
            <v>29</v>
          </cell>
          <cell r="J9">
            <v>23</v>
          </cell>
          <cell r="K9">
            <v>6</v>
          </cell>
          <cell r="L9">
            <v>17</v>
          </cell>
          <cell r="M9">
            <v>2943.5788799999996</v>
          </cell>
          <cell r="N9">
            <v>2943.5788799999996</v>
          </cell>
          <cell r="O9">
            <v>2940.6719668965534</v>
          </cell>
          <cell r="P9">
            <v>0</v>
          </cell>
          <cell r="Q9">
            <v>8981.1877531034479</v>
          </cell>
          <cell r="R9">
            <v>528.30516194726158</v>
          </cell>
          <cell r="S9">
            <v>50.466972413793073</v>
          </cell>
          <cell r="T9">
            <v>2.1942161919040468</v>
          </cell>
          <cell r="U9">
            <v>17</v>
          </cell>
          <cell r="V9">
            <v>23</v>
          </cell>
          <cell r="W9">
            <v>8981.1877531034479</v>
          </cell>
          <cell r="Y9">
            <v>0</v>
          </cell>
          <cell r="Z9">
            <v>0</v>
          </cell>
          <cell r="AA9">
            <v>50</v>
          </cell>
          <cell r="AB9">
            <v>0</v>
          </cell>
        </row>
        <row r="10">
          <cell r="D10" t="str">
            <v>CDS000003</v>
          </cell>
          <cell r="E10" t="str">
            <v>Sandhurst Drive</v>
          </cell>
          <cell r="F10">
            <v>18533.175224516126</v>
          </cell>
          <cell r="G10">
            <v>31</v>
          </cell>
          <cell r="H10">
            <v>0</v>
          </cell>
          <cell r="I10">
            <v>31</v>
          </cell>
          <cell r="J10">
            <v>44</v>
          </cell>
          <cell r="K10">
            <v>5</v>
          </cell>
          <cell r="L10">
            <v>39</v>
          </cell>
          <cell r="M10">
            <v>0</v>
          </cell>
          <cell r="N10">
            <v>0</v>
          </cell>
          <cell r="O10">
            <v>0</v>
          </cell>
          <cell r="P10">
            <v>536.84800000000007</v>
          </cell>
          <cell r="Q10">
            <v>17996.327224516128</v>
          </cell>
          <cell r="R10">
            <v>462.27675339730871</v>
          </cell>
          <cell r="S10">
            <v>123.39844258064515</v>
          </cell>
          <cell r="T10">
            <v>2.8045100586510263</v>
          </cell>
          <cell r="U10">
            <v>39</v>
          </cell>
          <cell r="V10">
            <v>44</v>
          </cell>
          <cell r="W10">
            <v>17996.327224516128</v>
          </cell>
          <cell r="Y10">
            <v>5</v>
          </cell>
          <cell r="Z10">
            <v>39</v>
          </cell>
          <cell r="AA10">
            <v>50</v>
          </cell>
          <cell r="AB10">
            <v>0.52</v>
          </cell>
        </row>
        <row r="11">
          <cell r="D11" t="str">
            <v>CDS000004</v>
          </cell>
          <cell r="E11" t="str">
            <v>Rawes Garth</v>
          </cell>
          <cell r="F11">
            <v>5662.2710670967735</v>
          </cell>
          <cell r="G11">
            <v>30</v>
          </cell>
          <cell r="H11">
            <v>0</v>
          </cell>
          <cell r="I11">
            <v>31</v>
          </cell>
          <cell r="J11">
            <v>20</v>
          </cell>
          <cell r="K11">
            <v>7</v>
          </cell>
          <cell r="L11">
            <v>13</v>
          </cell>
          <cell r="M11">
            <v>0</v>
          </cell>
          <cell r="N11">
            <v>0</v>
          </cell>
          <cell r="O11">
            <v>0</v>
          </cell>
          <cell r="P11">
            <v>1104.6680000000003</v>
          </cell>
          <cell r="Q11">
            <v>4557.6030670967748</v>
          </cell>
          <cell r="R11">
            <v>383.31308612797608</v>
          </cell>
          <cell r="S11">
            <v>21.64043612903226</v>
          </cell>
          <cell r="T11">
            <v>1.0820218064516129</v>
          </cell>
          <cell r="U11">
            <v>13</v>
          </cell>
          <cell r="V11">
            <v>20</v>
          </cell>
          <cell r="W11">
            <v>4557.6030670967748</v>
          </cell>
          <cell r="Y11">
            <v>7</v>
          </cell>
          <cell r="Z11">
            <v>13</v>
          </cell>
          <cell r="AA11">
            <v>50</v>
          </cell>
          <cell r="AB11">
            <v>1.07</v>
          </cell>
        </row>
        <row r="12">
          <cell r="D12" t="str">
            <v>CDS000005</v>
          </cell>
          <cell r="E12" t="str">
            <v>Seedfield</v>
          </cell>
          <cell r="F12">
            <v>21542.454708387097</v>
          </cell>
          <cell r="G12">
            <v>31</v>
          </cell>
          <cell r="H12">
            <v>13910.400000000001</v>
          </cell>
          <cell r="I12">
            <v>31</v>
          </cell>
          <cell r="J12">
            <v>29</v>
          </cell>
          <cell r="K12">
            <v>11</v>
          </cell>
          <cell r="L12">
            <v>18</v>
          </cell>
          <cell r="M12">
            <v>14361.096960000001</v>
          </cell>
          <cell r="N12">
            <v>14361.096960000001</v>
          </cell>
          <cell r="O12">
            <v>14043.357689759998</v>
          </cell>
          <cell r="P12">
            <v>1435.0360000000001</v>
          </cell>
          <cell r="Q12">
            <v>6064.061018627096</v>
          </cell>
          <cell r="R12">
            <v>338.67916720184786</v>
          </cell>
          <cell r="S12">
            <v>74.932258064516091</v>
          </cell>
          <cell r="T12">
            <v>2.5838709677419343</v>
          </cell>
          <cell r="U12">
            <v>18</v>
          </cell>
          <cell r="V12">
            <v>29</v>
          </cell>
          <cell r="W12">
            <v>6064.061018627096</v>
          </cell>
          <cell r="Y12">
            <v>11</v>
          </cell>
          <cell r="Z12">
            <v>18</v>
          </cell>
          <cell r="AA12">
            <v>50</v>
          </cell>
          <cell r="AB12">
            <v>1.39</v>
          </cell>
        </row>
        <row r="13">
          <cell r="D13" t="str">
            <v>CDS000006</v>
          </cell>
          <cell r="E13" t="str">
            <v>Castle Walk</v>
          </cell>
          <cell r="F13">
            <v>8366.3664503225809</v>
          </cell>
          <cell r="G13">
            <v>31</v>
          </cell>
          <cell r="H13">
            <v>0</v>
          </cell>
          <cell r="I13">
            <v>31</v>
          </cell>
          <cell r="J13">
            <v>46</v>
          </cell>
          <cell r="K13">
            <v>0</v>
          </cell>
          <cell r="L13">
            <v>46</v>
          </cell>
          <cell r="M13">
            <v>0</v>
          </cell>
          <cell r="N13">
            <v>0</v>
          </cell>
          <cell r="O13">
            <v>0</v>
          </cell>
          <cell r="P13">
            <v>0</v>
          </cell>
          <cell r="Q13">
            <v>8366.3664503225809</v>
          </cell>
          <cell r="R13">
            <v>191.76416087287481</v>
          </cell>
          <cell r="S13">
            <v>114.19676129032258</v>
          </cell>
          <cell r="T13">
            <v>2.4825382889200562</v>
          </cell>
          <cell r="U13">
            <v>46</v>
          </cell>
          <cell r="V13">
            <v>46</v>
          </cell>
          <cell r="W13">
            <v>8366.3664503225809</v>
          </cell>
          <cell r="Y13">
            <v>0</v>
          </cell>
          <cell r="Z13">
            <v>45</v>
          </cell>
          <cell r="AA13">
            <v>50</v>
          </cell>
          <cell r="AB13">
            <v>0</v>
          </cell>
        </row>
        <row r="14">
          <cell r="D14" t="str">
            <v>CDS000007</v>
          </cell>
          <cell r="E14" t="str">
            <v>Oak Tree Road</v>
          </cell>
          <cell r="F14">
            <v>91189.680665806445</v>
          </cell>
          <cell r="G14">
            <v>30</v>
          </cell>
          <cell r="H14">
            <v>74390.399999999994</v>
          </cell>
          <cell r="I14">
            <v>30</v>
          </cell>
          <cell r="J14">
            <v>47</v>
          </cell>
          <cell r="K14">
            <v>29</v>
          </cell>
          <cell r="L14">
            <v>18</v>
          </cell>
          <cell r="M14">
            <v>76800.648959999991</v>
          </cell>
          <cell r="N14">
            <v>76800.648959999991</v>
          </cell>
          <cell r="O14">
            <v>75303.036305279951</v>
          </cell>
          <cell r="P14">
            <v>6989.347999999999</v>
          </cell>
          <cell r="Q14">
            <v>8897.2963605264576</v>
          </cell>
          <cell r="R14">
            <v>506.09187281767663</v>
          </cell>
          <cell r="S14">
            <v>204.83482064516156</v>
          </cell>
          <cell r="T14">
            <v>4.3581876733013099</v>
          </cell>
          <cell r="U14">
            <v>18</v>
          </cell>
          <cell r="V14">
            <v>47</v>
          </cell>
          <cell r="W14">
            <v>8897.2963605264576</v>
          </cell>
          <cell r="Y14">
            <v>31</v>
          </cell>
          <cell r="Z14">
            <v>15</v>
          </cell>
          <cell r="AA14">
            <v>50</v>
          </cell>
          <cell r="AB14">
            <v>6.77</v>
          </cell>
        </row>
        <row r="15">
          <cell r="D15" t="str">
            <v>CDS000008</v>
          </cell>
          <cell r="E15" t="str">
            <v>Brindle Close</v>
          </cell>
          <cell r="F15">
            <v>7172.5157419354846</v>
          </cell>
          <cell r="G15">
            <v>31</v>
          </cell>
          <cell r="H15">
            <v>0</v>
          </cell>
          <cell r="I15">
            <v>31</v>
          </cell>
          <cell r="J15">
            <v>36</v>
          </cell>
          <cell r="K15">
            <v>10</v>
          </cell>
          <cell r="L15">
            <v>26</v>
          </cell>
          <cell r="M15">
            <v>0</v>
          </cell>
          <cell r="N15">
            <v>0</v>
          </cell>
          <cell r="O15">
            <v>0</v>
          </cell>
          <cell r="P15">
            <v>1424.7119999999998</v>
          </cell>
          <cell r="Q15">
            <v>5747.8037419354841</v>
          </cell>
          <cell r="R15">
            <v>223.47783342896665</v>
          </cell>
          <cell r="S15">
            <v>60.185589677419351</v>
          </cell>
          <cell r="T15">
            <v>1.6718219354838708</v>
          </cell>
          <cell r="U15">
            <v>26</v>
          </cell>
          <cell r="V15">
            <v>36</v>
          </cell>
          <cell r="W15">
            <v>5747.8037419354841</v>
          </cell>
          <cell r="Y15">
            <v>10</v>
          </cell>
          <cell r="Z15">
            <v>26</v>
          </cell>
          <cell r="AA15">
            <v>50</v>
          </cell>
          <cell r="AB15">
            <v>1.38</v>
          </cell>
        </row>
        <row r="16">
          <cell r="D16" t="str">
            <v>CDS000009</v>
          </cell>
          <cell r="E16" t="str">
            <v>Winster Park</v>
          </cell>
          <cell r="F16">
            <v>0</v>
          </cell>
          <cell r="G16">
            <v>31</v>
          </cell>
          <cell r="H16">
            <v>0</v>
          </cell>
          <cell r="I16">
            <v>31</v>
          </cell>
          <cell r="J16">
            <v>34</v>
          </cell>
          <cell r="K16">
            <v>18</v>
          </cell>
          <cell r="L16">
            <v>16</v>
          </cell>
          <cell r="M16">
            <v>0</v>
          </cell>
          <cell r="N16">
            <v>0</v>
          </cell>
          <cell r="O16">
            <v>0</v>
          </cell>
          <cell r="P16">
            <v>4201.8680000000013</v>
          </cell>
          <cell r="Q16">
            <v>-4201.8680000000013</v>
          </cell>
          <cell r="R16">
            <v>-272.81098898071644</v>
          </cell>
          <cell r="S16">
            <v>0</v>
          </cell>
          <cell r="T16">
            <v>0</v>
          </cell>
          <cell r="U16">
            <v>16</v>
          </cell>
          <cell r="V16">
            <v>34</v>
          </cell>
          <cell r="W16">
            <v>-4201.8680000000013</v>
          </cell>
          <cell r="Y16">
            <v>17</v>
          </cell>
          <cell r="Z16">
            <v>16</v>
          </cell>
          <cell r="AA16">
            <v>50</v>
          </cell>
          <cell r="AB16">
            <v>4.07</v>
          </cell>
        </row>
        <row r="17">
          <cell r="D17" t="str">
            <v>CDS000010</v>
          </cell>
          <cell r="E17" t="str">
            <v>Rays Drive</v>
          </cell>
          <cell r="F17">
            <v>6119.1780038709694</v>
          </cell>
          <cell r="G17">
            <v>31</v>
          </cell>
          <cell r="H17">
            <v>0</v>
          </cell>
          <cell r="I17">
            <v>31</v>
          </cell>
          <cell r="J17">
            <v>23</v>
          </cell>
          <cell r="K17">
            <v>5</v>
          </cell>
          <cell r="L17">
            <v>18</v>
          </cell>
          <cell r="M17">
            <v>0</v>
          </cell>
          <cell r="N17">
            <v>0</v>
          </cell>
          <cell r="O17">
            <v>0</v>
          </cell>
          <cell r="P17">
            <v>1383.4159999999995</v>
          </cell>
          <cell r="Q17">
            <v>4735.7620038709692</v>
          </cell>
          <cell r="R17">
            <v>263.09788910394258</v>
          </cell>
          <cell r="S17">
            <v>36.027429677419356</v>
          </cell>
          <cell r="T17">
            <v>1.5664099859747547</v>
          </cell>
          <cell r="U17">
            <v>18</v>
          </cell>
          <cell r="V17">
            <v>23</v>
          </cell>
          <cell r="W17">
            <v>4735.7620038709692</v>
          </cell>
          <cell r="Y17">
            <v>6</v>
          </cell>
          <cell r="Z17">
            <v>17</v>
          </cell>
          <cell r="AA17">
            <v>50</v>
          </cell>
          <cell r="AB17">
            <v>1.34</v>
          </cell>
        </row>
        <row r="18">
          <cell r="D18" t="str">
            <v>CDS000011</v>
          </cell>
          <cell r="E18" t="str">
            <v>Clarendon Road</v>
          </cell>
          <cell r="F18">
            <v>10698.977670967743</v>
          </cell>
          <cell r="G18">
            <v>31</v>
          </cell>
          <cell r="H18">
            <v>950.40000000000009</v>
          </cell>
          <cell r="I18">
            <v>31</v>
          </cell>
          <cell r="J18">
            <v>44</v>
          </cell>
          <cell r="K18">
            <v>1</v>
          </cell>
          <cell r="L18">
            <v>43</v>
          </cell>
          <cell r="M18">
            <v>981.19296000000008</v>
          </cell>
          <cell r="N18">
            <v>981.19296000000008</v>
          </cell>
          <cell r="O18">
            <v>904.21019567999986</v>
          </cell>
          <cell r="P18">
            <v>10.324000000000007</v>
          </cell>
          <cell r="Q18">
            <v>9784.4434752877441</v>
          </cell>
          <cell r="R18">
            <v>244.61868184871889</v>
          </cell>
          <cell r="S18">
            <v>104.42559483870964</v>
          </cell>
          <cell r="T18">
            <v>2.3733089736070374</v>
          </cell>
          <cell r="U18">
            <v>43</v>
          </cell>
          <cell r="V18">
            <v>44</v>
          </cell>
          <cell r="W18">
            <v>9784.4434752877441</v>
          </cell>
          <cell r="Y18">
            <v>1</v>
          </cell>
          <cell r="Z18">
            <v>43</v>
          </cell>
          <cell r="AA18">
            <v>50</v>
          </cell>
          <cell r="AB18">
            <v>0.01</v>
          </cell>
        </row>
        <row r="19">
          <cell r="D19" t="str">
            <v>CDS000012</v>
          </cell>
          <cell r="E19" t="str">
            <v>Inglewood Close</v>
          </cell>
          <cell r="F19">
            <v>6036.7824929032267</v>
          </cell>
          <cell r="G19">
            <v>31</v>
          </cell>
          <cell r="H19">
            <v>0</v>
          </cell>
          <cell r="I19">
            <v>31</v>
          </cell>
          <cell r="J19">
            <v>28</v>
          </cell>
          <cell r="K19">
            <v>13</v>
          </cell>
          <cell r="L19">
            <v>15</v>
          </cell>
          <cell r="M19">
            <v>0</v>
          </cell>
          <cell r="N19">
            <v>0</v>
          </cell>
          <cell r="O19">
            <v>0</v>
          </cell>
          <cell r="P19">
            <v>2653.2679999999978</v>
          </cell>
          <cell r="Q19">
            <v>3383.5144929032258</v>
          </cell>
          <cell r="R19">
            <v>244.30533730199585</v>
          </cell>
          <cell r="S19">
            <v>47.686889032258073</v>
          </cell>
          <cell r="T19">
            <v>1.7031031797235026</v>
          </cell>
          <cell r="U19">
            <v>15</v>
          </cell>
          <cell r="V19">
            <v>28</v>
          </cell>
          <cell r="W19">
            <v>3383.5144929032258</v>
          </cell>
          <cell r="Y19">
            <v>15</v>
          </cell>
          <cell r="Z19">
            <v>13</v>
          </cell>
          <cell r="AA19">
            <v>50</v>
          </cell>
          <cell r="AB19">
            <v>2.57</v>
          </cell>
        </row>
        <row r="20">
          <cell r="D20" t="str">
            <v>CDS000013</v>
          </cell>
          <cell r="E20" t="str">
            <v>Clough Acre</v>
          </cell>
          <cell r="F20">
            <v>11186.696752258063</v>
          </cell>
          <cell r="G20">
            <v>31</v>
          </cell>
          <cell r="H20">
            <v>518.40000000000009</v>
          </cell>
          <cell r="I20">
            <v>31</v>
          </cell>
          <cell r="J20">
            <v>80</v>
          </cell>
          <cell r="K20">
            <v>4</v>
          </cell>
          <cell r="L20">
            <v>76</v>
          </cell>
          <cell r="M20">
            <v>535.19616000000008</v>
          </cell>
          <cell r="N20">
            <v>535.19616000000008</v>
          </cell>
          <cell r="O20">
            <v>518.29288128000007</v>
          </cell>
          <cell r="P20">
            <v>340.69199999999978</v>
          </cell>
          <cell r="Q20">
            <v>10327.711870978063</v>
          </cell>
          <cell r="R20">
            <v>144.26710983466171</v>
          </cell>
          <cell r="S20">
            <v>90.188465806451603</v>
          </cell>
          <cell r="T20">
            <v>1.127355822580645</v>
          </cell>
          <cell r="U20">
            <v>76</v>
          </cell>
          <cell r="V20">
            <v>80</v>
          </cell>
          <cell r="W20">
            <v>10327.711870978063</v>
          </cell>
          <cell r="Y20">
            <v>4</v>
          </cell>
          <cell r="Z20">
            <v>76</v>
          </cell>
          <cell r="AA20">
            <v>50</v>
          </cell>
          <cell r="AB20">
            <v>0.33</v>
          </cell>
        </row>
        <row r="21">
          <cell r="D21" t="str">
            <v>CDS000014</v>
          </cell>
          <cell r="E21" t="str">
            <v>New Street</v>
          </cell>
          <cell r="F21">
            <v>9627.9858929032252</v>
          </cell>
          <cell r="G21">
            <v>31</v>
          </cell>
          <cell r="H21">
            <v>0</v>
          </cell>
          <cell r="I21">
            <v>31</v>
          </cell>
          <cell r="J21">
            <v>42</v>
          </cell>
          <cell r="K21">
            <v>10</v>
          </cell>
          <cell r="L21">
            <v>32</v>
          </cell>
          <cell r="M21">
            <v>0</v>
          </cell>
          <cell r="N21">
            <v>0</v>
          </cell>
          <cell r="O21">
            <v>0</v>
          </cell>
          <cell r="P21">
            <v>1889.2920000000008</v>
          </cell>
          <cell r="Q21">
            <v>7738.6938929032276</v>
          </cell>
          <cell r="R21">
            <v>244.08897431407661</v>
          </cell>
          <cell r="S21">
            <v>20.831167741935484</v>
          </cell>
          <cell r="T21">
            <v>0.49598018433179725</v>
          </cell>
          <cell r="U21">
            <v>32</v>
          </cell>
          <cell r="V21">
            <v>42</v>
          </cell>
          <cell r="W21">
            <v>7738.6938929032276</v>
          </cell>
          <cell r="Y21">
            <v>10</v>
          </cell>
          <cell r="Z21">
            <v>32</v>
          </cell>
          <cell r="AA21">
            <v>50</v>
          </cell>
          <cell r="AB21">
            <v>1.83</v>
          </cell>
        </row>
        <row r="22">
          <cell r="D22" t="str">
            <v>CDS000015</v>
          </cell>
          <cell r="E22" t="str">
            <v>Radburn Close</v>
          </cell>
          <cell r="F22">
            <v>8576.956068387095</v>
          </cell>
          <cell r="G22">
            <v>31</v>
          </cell>
          <cell r="H22">
            <v>0</v>
          </cell>
          <cell r="I22">
            <v>31</v>
          </cell>
          <cell r="J22">
            <v>28</v>
          </cell>
          <cell r="K22">
            <v>17</v>
          </cell>
          <cell r="L22">
            <v>11</v>
          </cell>
          <cell r="M22">
            <v>0</v>
          </cell>
          <cell r="N22">
            <v>0</v>
          </cell>
          <cell r="O22">
            <v>0</v>
          </cell>
          <cell r="P22">
            <v>3510.1600000000021</v>
          </cell>
          <cell r="Q22">
            <v>5066.796068387097</v>
          </cell>
          <cell r="R22">
            <v>470.95794317461633</v>
          </cell>
          <cell r="S22">
            <v>49.185534193548378</v>
          </cell>
          <cell r="T22">
            <v>1.7566262211981563</v>
          </cell>
          <cell r="U22">
            <v>11</v>
          </cell>
          <cell r="V22">
            <v>28</v>
          </cell>
          <cell r="W22">
            <v>5066.796068387097</v>
          </cell>
          <cell r="Y22">
            <v>17</v>
          </cell>
          <cell r="Z22">
            <v>11</v>
          </cell>
          <cell r="AA22">
            <v>50</v>
          </cell>
          <cell r="AB22">
            <v>3.4</v>
          </cell>
        </row>
        <row r="23">
          <cell r="D23" t="str">
            <v>CDS000016</v>
          </cell>
          <cell r="E23" t="str">
            <v>Ulverston Close</v>
          </cell>
          <cell r="F23">
            <v>7104.6570890322582</v>
          </cell>
          <cell r="G23">
            <v>31</v>
          </cell>
          <cell r="H23">
            <v>0</v>
          </cell>
          <cell r="I23">
            <v>31</v>
          </cell>
          <cell r="J23">
            <v>20</v>
          </cell>
          <cell r="K23">
            <v>0</v>
          </cell>
          <cell r="L23">
            <v>20</v>
          </cell>
          <cell r="M23">
            <v>0</v>
          </cell>
          <cell r="N23">
            <v>0</v>
          </cell>
          <cell r="O23">
            <v>0</v>
          </cell>
          <cell r="P23">
            <v>0</v>
          </cell>
          <cell r="Q23">
            <v>7104.6570890322582</v>
          </cell>
          <cell r="R23">
            <v>381.27631885422386</v>
          </cell>
          <cell r="S23">
            <v>57.787757419354833</v>
          </cell>
          <cell r="T23">
            <v>2.8893878709677416</v>
          </cell>
          <cell r="U23">
            <v>20</v>
          </cell>
          <cell r="V23">
            <v>20</v>
          </cell>
          <cell r="W23">
            <v>7104.6570890322582</v>
          </cell>
          <cell r="Y23">
            <v>0</v>
          </cell>
          <cell r="Z23">
            <v>20</v>
          </cell>
          <cell r="AA23">
            <v>50</v>
          </cell>
          <cell r="AB23">
            <v>0</v>
          </cell>
        </row>
        <row r="24">
          <cell r="D24" t="str">
            <v>CDS000017</v>
          </cell>
          <cell r="E24" t="str">
            <v>Pendle Fields</v>
          </cell>
          <cell r="F24">
            <v>11765.863161290323</v>
          </cell>
          <cell r="G24">
            <v>31</v>
          </cell>
          <cell r="H24">
            <v>0</v>
          </cell>
          <cell r="I24">
            <v>31</v>
          </cell>
          <cell r="J24">
            <v>37</v>
          </cell>
          <cell r="K24">
            <v>20</v>
          </cell>
          <cell r="L24">
            <v>17</v>
          </cell>
          <cell r="M24">
            <v>0</v>
          </cell>
          <cell r="N24">
            <v>0</v>
          </cell>
          <cell r="O24">
            <v>0</v>
          </cell>
          <cell r="P24">
            <v>6029.216000000004</v>
          </cell>
          <cell r="Q24">
            <v>5736.6471612903215</v>
          </cell>
          <cell r="R24">
            <v>348.22415901221274</v>
          </cell>
          <cell r="S24">
            <v>42.351712258064502</v>
          </cell>
          <cell r="T24">
            <v>1.1446408718395811</v>
          </cell>
          <cell r="U24">
            <v>17</v>
          </cell>
          <cell r="V24">
            <v>37</v>
          </cell>
          <cell r="W24">
            <v>5736.6471612903215</v>
          </cell>
          <cell r="Y24">
            <v>21</v>
          </cell>
          <cell r="Z24">
            <v>16</v>
          </cell>
          <cell r="AA24">
            <v>50</v>
          </cell>
          <cell r="AB24">
            <v>5.84</v>
          </cell>
        </row>
        <row r="25">
          <cell r="D25" t="str">
            <v>CDS000019</v>
          </cell>
          <cell r="E25" t="str">
            <v>The Croft</v>
          </cell>
          <cell r="F25">
            <v>0</v>
          </cell>
          <cell r="G25">
            <v>18</v>
          </cell>
          <cell r="H25">
            <v>0</v>
          </cell>
          <cell r="I25">
            <v>18</v>
          </cell>
          <cell r="J25">
            <v>34</v>
          </cell>
          <cell r="K25">
            <v>11</v>
          </cell>
          <cell r="L25">
            <v>23</v>
          </cell>
          <cell r="M25">
            <v>0</v>
          </cell>
          <cell r="N25">
            <v>0</v>
          </cell>
          <cell r="O25">
            <v>0</v>
          </cell>
          <cell r="P25">
            <v>3871.5</v>
          </cell>
          <cell r="Q25">
            <v>-3871.5</v>
          </cell>
          <cell r="R25" t="str">
            <v/>
          </cell>
          <cell r="S25">
            <v>0</v>
          </cell>
          <cell r="T25">
            <v>0</v>
          </cell>
          <cell r="U25" t="str">
            <v/>
          </cell>
          <cell r="V25" t="str">
            <v/>
          </cell>
          <cell r="W25" t="str">
            <v/>
          </cell>
          <cell r="Y25">
            <v>11</v>
          </cell>
          <cell r="Z25">
            <v>23</v>
          </cell>
          <cell r="AA25">
            <v>50</v>
          </cell>
          <cell r="AB25">
            <v>3.75</v>
          </cell>
        </row>
        <row r="26">
          <cell r="D26" t="str">
            <v>CDS000020</v>
          </cell>
          <cell r="E26" t="str">
            <v>Gardners Row</v>
          </cell>
          <cell r="F26">
            <v>13355.462233647057</v>
          </cell>
          <cell r="G26">
            <v>17</v>
          </cell>
          <cell r="H26">
            <v>0</v>
          </cell>
          <cell r="I26">
            <v>18</v>
          </cell>
          <cell r="J26">
            <v>44</v>
          </cell>
          <cell r="K26">
            <v>6</v>
          </cell>
          <cell r="L26">
            <v>38</v>
          </cell>
          <cell r="M26">
            <v>0</v>
          </cell>
          <cell r="N26">
            <v>0</v>
          </cell>
          <cell r="O26">
            <v>0</v>
          </cell>
          <cell r="P26">
            <v>939.48400000000026</v>
          </cell>
          <cell r="Q26">
            <v>12253.774985</v>
          </cell>
          <cell r="R26">
            <v>351.04582245236895</v>
          </cell>
          <cell r="S26">
            <v>107.8406325</v>
          </cell>
          <cell r="T26">
            <v>2.4509234659090908</v>
          </cell>
          <cell r="U26">
            <v>38</v>
          </cell>
          <cell r="V26">
            <v>44</v>
          </cell>
          <cell r="W26">
            <v>12253.774985</v>
          </cell>
          <cell r="Y26">
            <v>6</v>
          </cell>
          <cell r="Z26">
            <v>35</v>
          </cell>
          <cell r="AA26">
            <v>50</v>
          </cell>
          <cell r="AB26">
            <v>0.91</v>
          </cell>
        </row>
        <row r="27">
          <cell r="D27" t="str">
            <v>CDS000021</v>
          </cell>
          <cell r="E27" t="str">
            <v>Jubilee Drive</v>
          </cell>
          <cell r="F27">
            <v>3894.9188283870981</v>
          </cell>
          <cell r="G27">
            <v>31</v>
          </cell>
          <cell r="H27">
            <v>0</v>
          </cell>
          <cell r="I27">
            <v>31</v>
          </cell>
          <cell r="J27">
            <v>40</v>
          </cell>
          <cell r="K27">
            <v>2</v>
          </cell>
          <cell r="L27">
            <v>38</v>
          </cell>
          <cell r="M27">
            <v>0</v>
          </cell>
          <cell r="N27">
            <v>0</v>
          </cell>
          <cell r="O27">
            <v>0</v>
          </cell>
          <cell r="P27">
            <v>557.49599999999964</v>
          </cell>
          <cell r="Q27">
            <v>3337.4228283870971</v>
          </cell>
          <cell r="R27">
            <v>91.345983098493747</v>
          </cell>
          <cell r="S27">
            <v>16.545042580645163</v>
          </cell>
          <cell r="T27">
            <v>0.41362606451612904</v>
          </cell>
          <cell r="U27">
            <v>38</v>
          </cell>
          <cell r="V27">
            <v>40</v>
          </cell>
          <cell r="W27">
            <v>3337.4228283870971</v>
          </cell>
          <cell r="Y27">
            <v>2</v>
          </cell>
          <cell r="Z27">
            <v>38</v>
          </cell>
          <cell r="AA27">
            <v>50</v>
          </cell>
          <cell r="AB27">
            <v>0.54</v>
          </cell>
        </row>
        <row r="28">
          <cell r="D28" t="str">
            <v>CDS000022</v>
          </cell>
          <cell r="E28" t="str">
            <v>Sandringham Avenue</v>
          </cell>
          <cell r="F28">
            <v>15692.28351096774</v>
          </cell>
          <cell r="G28">
            <v>31</v>
          </cell>
          <cell r="H28">
            <v>950.40000000000009</v>
          </cell>
          <cell r="I28">
            <v>30</v>
          </cell>
          <cell r="J28">
            <v>47</v>
          </cell>
          <cell r="K28">
            <v>21</v>
          </cell>
          <cell r="L28">
            <v>26</v>
          </cell>
          <cell r="M28">
            <v>981.19296000000008</v>
          </cell>
          <cell r="N28">
            <v>981.19296000000008</v>
          </cell>
          <cell r="O28">
            <v>990.47341008000046</v>
          </cell>
          <cell r="P28">
            <v>3644.3720000000021</v>
          </cell>
          <cell r="Q28">
            <v>11042.809325920001</v>
          </cell>
          <cell r="R28">
            <v>436.86274452301575</v>
          </cell>
          <cell r="S28">
            <v>157.92622799999992</v>
          </cell>
          <cell r="T28">
            <v>3.3601325106382962</v>
          </cell>
          <cell r="U28">
            <v>26</v>
          </cell>
          <cell r="V28">
            <v>47</v>
          </cell>
          <cell r="W28">
            <v>11042.809325920001</v>
          </cell>
          <cell r="Y28">
            <v>21</v>
          </cell>
          <cell r="Z28">
            <v>26</v>
          </cell>
          <cell r="AA28">
            <v>50</v>
          </cell>
          <cell r="AB28">
            <v>3.53</v>
          </cell>
        </row>
        <row r="29">
          <cell r="D29" t="str">
            <v>CDS000023</v>
          </cell>
          <cell r="E29" t="str">
            <v>Riverside</v>
          </cell>
          <cell r="F29">
            <v>60191.224583225812</v>
          </cell>
          <cell r="G29">
            <v>31</v>
          </cell>
          <cell r="H29">
            <v>5788.7999999999993</v>
          </cell>
          <cell r="I29">
            <v>31</v>
          </cell>
          <cell r="J29">
            <v>57</v>
          </cell>
          <cell r="K29">
            <v>32</v>
          </cell>
          <cell r="L29">
            <v>25</v>
          </cell>
          <cell r="M29">
            <v>5976.3571199999988</v>
          </cell>
          <cell r="N29">
            <v>5976.3571199999988</v>
          </cell>
          <cell r="O29">
            <v>5503.97589264</v>
          </cell>
          <cell r="P29">
            <v>5554.3120000000026</v>
          </cell>
          <cell r="Q29">
            <v>49132.936690585819</v>
          </cell>
          <cell r="R29">
            <v>2039.0119857549257</v>
          </cell>
          <cell r="S29">
            <v>1424.1025509677427</v>
          </cell>
          <cell r="T29">
            <v>24.984255280135837</v>
          </cell>
          <cell r="U29">
            <v>25</v>
          </cell>
          <cell r="V29">
            <v>57</v>
          </cell>
          <cell r="W29">
            <v>49132.936690585819</v>
          </cell>
          <cell r="Y29">
            <v>32</v>
          </cell>
          <cell r="Z29">
            <v>25</v>
          </cell>
          <cell r="AA29">
            <v>50</v>
          </cell>
          <cell r="AB29">
            <v>5.38</v>
          </cell>
        </row>
        <row r="30">
          <cell r="D30" t="str">
            <v>CDS000024</v>
          </cell>
          <cell r="E30" t="str">
            <v>Oakdene Way</v>
          </cell>
          <cell r="F30" t="str">
            <v/>
          </cell>
          <cell r="G30">
            <v>0</v>
          </cell>
          <cell r="H30">
            <v>0</v>
          </cell>
          <cell r="I30">
            <v>0</v>
          </cell>
          <cell r="J30">
            <v>26</v>
          </cell>
          <cell r="K30">
            <v>15</v>
          </cell>
          <cell r="L30">
            <v>11</v>
          </cell>
          <cell r="M30">
            <v>0</v>
          </cell>
          <cell r="N30">
            <v>0</v>
          </cell>
          <cell r="O30">
            <v>0</v>
          </cell>
          <cell r="P30" t="str">
            <v/>
          </cell>
          <cell r="Q30" t="str">
            <v/>
          </cell>
          <cell r="R30" t="str">
            <v/>
          </cell>
          <cell r="S30" t="str">
            <v/>
          </cell>
          <cell r="T30" t="str">
            <v/>
          </cell>
          <cell r="U30" t="str">
            <v/>
          </cell>
          <cell r="V30" t="str">
            <v/>
          </cell>
          <cell r="W30" t="str">
            <v/>
          </cell>
          <cell r="Y30">
            <v>17</v>
          </cell>
          <cell r="Z30">
            <v>9</v>
          </cell>
          <cell r="AA30">
            <v>50</v>
          </cell>
          <cell r="AB30">
            <v>2.98</v>
          </cell>
        </row>
        <row r="31">
          <cell r="D31" t="str">
            <v>CDS000025</v>
          </cell>
          <cell r="E31" t="str">
            <v>Meadow Grove</v>
          </cell>
          <cell r="F31">
            <v>8313.734032258064</v>
          </cell>
          <cell r="G31">
            <v>31</v>
          </cell>
          <cell r="H31">
            <v>950.40000000000009</v>
          </cell>
          <cell r="I31">
            <v>31</v>
          </cell>
          <cell r="J31">
            <v>20</v>
          </cell>
          <cell r="K31">
            <v>1</v>
          </cell>
          <cell r="L31">
            <v>19</v>
          </cell>
          <cell r="M31">
            <v>981.19296000000008</v>
          </cell>
          <cell r="N31">
            <v>981.19296000000008</v>
          </cell>
          <cell r="O31">
            <v>1381.92851808</v>
          </cell>
          <cell r="P31">
            <v>154.85999999999999</v>
          </cell>
          <cell r="Q31">
            <v>6776.9455141780672</v>
          </cell>
          <cell r="R31">
            <v>363.43366225957845</v>
          </cell>
          <cell r="S31">
            <v>30.002876129032256</v>
          </cell>
          <cell r="T31">
            <v>1.5001438064516128</v>
          </cell>
          <cell r="U31">
            <v>19</v>
          </cell>
          <cell r="V31">
            <v>20</v>
          </cell>
          <cell r="W31">
            <v>6776.9455141780672</v>
          </cell>
          <cell r="Y31">
            <v>1</v>
          </cell>
          <cell r="Z31">
            <v>19</v>
          </cell>
          <cell r="AA31">
            <v>50</v>
          </cell>
          <cell r="AB31">
            <v>0.15</v>
          </cell>
        </row>
        <row r="32">
          <cell r="D32" t="str">
            <v>CDS000026</v>
          </cell>
          <cell r="E32" t="str">
            <v>Campbell Close</v>
          </cell>
          <cell r="F32">
            <v>6599.6376480000017</v>
          </cell>
          <cell r="G32">
            <v>10</v>
          </cell>
          <cell r="H32">
            <v>0</v>
          </cell>
          <cell r="I32">
            <v>11</v>
          </cell>
          <cell r="J32">
            <v>20</v>
          </cell>
          <cell r="K32">
            <v>5</v>
          </cell>
          <cell r="L32">
            <v>15</v>
          </cell>
          <cell r="M32">
            <v>0</v>
          </cell>
          <cell r="N32">
            <v>0</v>
          </cell>
          <cell r="O32">
            <v>0</v>
          </cell>
          <cell r="P32">
            <v>1094.3440000000003</v>
          </cell>
          <cell r="Q32">
            <v>5505.2936479999998</v>
          </cell>
          <cell r="R32">
            <v>367.01957653333329</v>
          </cell>
          <cell r="S32">
            <v>138.90942000000001</v>
          </cell>
          <cell r="T32">
            <v>6.9454710000000004</v>
          </cell>
          <cell r="U32">
            <v>15</v>
          </cell>
          <cell r="V32">
            <v>20</v>
          </cell>
          <cell r="W32">
            <v>5505.2936479999998</v>
          </cell>
          <cell r="Y32">
            <v>5</v>
          </cell>
          <cell r="Z32">
            <v>15</v>
          </cell>
          <cell r="AA32">
            <v>50</v>
          </cell>
          <cell r="AB32">
            <v>1.06</v>
          </cell>
        </row>
        <row r="33">
          <cell r="D33" t="str">
            <v>CDS000027</v>
          </cell>
          <cell r="E33" t="str">
            <v>Cheltenham Close</v>
          </cell>
          <cell r="F33">
            <v>10813.114486451614</v>
          </cell>
          <cell r="G33">
            <v>31</v>
          </cell>
          <cell r="H33">
            <v>0</v>
          </cell>
          <cell r="I33">
            <v>31</v>
          </cell>
          <cell r="J33">
            <v>22</v>
          </cell>
          <cell r="K33">
            <v>13</v>
          </cell>
          <cell r="L33">
            <v>9</v>
          </cell>
          <cell r="M33">
            <v>0</v>
          </cell>
          <cell r="N33">
            <v>0</v>
          </cell>
          <cell r="O33">
            <v>0</v>
          </cell>
          <cell r="P33">
            <v>3510.1600000000021</v>
          </cell>
          <cell r="Q33">
            <v>7302.9544864516129</v>
          </cell>
          <cell r="R33">
            <v>811.43938738351255</v>
          </cell>
          <cell r="S33">
            <v>132.60012387096776</v>
          </cell>
          <cell r="T33">
            <v>6.0272783577712623</v>
          </cell>
          <cell r="U33">
            <v>9</v>
          </cell>
          <cell r="V33">
            <v>22</v>
          </cell>
          <cell r="W33">
            <v>7302.9544864516129</v>
          </cell>
          <cell r="Y33">
            <v>13</v>
          </cell>
          <cell r="Z33">
            <v>9</v>
          </cell>
          <cell r="AA33">
            <v>50</v>
          </cell>
          <cell r="AB33">
            <v>3.4</v>
          </cell>
        </row>
        <row r="34">
          <cell r="D34" t="str">
            <v>CDS000028</v>
          </cell>
          <cell r="E34" t="str">
            <v>Lowther Avenue</v>
          </cell>
          <cell r="F34">
            <v>6081.1423896774195</v>
          </cell>
          <cell r="G34">
            <v>31</v>
          </cell>
          <cell r="H34">
            <v>0</v>
          </cell>
          <cell r="I34">
            <v>31</v>
          </cell>
          <cell r="J34">
            <v>22</v>
          </cell>
          <cell r="K34">
            <v>11</v>
          </cell>
          <cell r="L34">
            <v>11</v>
          </cell>
          <cell r="M34">
            <v>0</v>
          </cell>
          <cell r="N34">
            <v>0</v>
          </cell>
          <cell r="O34">
            <v>0</v>
          </cell>
          <cell r="P34">
            <v>1631.1920000000007</v>
          </cell>
          <cell r="Q34">
            <v>4449.9503896774195</v>
          </cell>
          <cell r="R34">
            <v>404.54094451612906</v>
          </cell>
          <cell r="S34">
            <v>35.338052903225808</v>
          </cell>
          <cell r="T34">
            <v>1.6062751319648094</v>
          </cell>
          <cell r="U34">
            <v>11</v>
          </cell>
          <cell r="V34">
            <v>22</v>
          </cell>
          <cell r="W34">
            <v>4449.9503896774195</v>
          </cell>
          <cell r="Y34">
            <v>11</v>
          </cell>
          <cell r="Z34">
            <v>11</v>
          </cell>
          <cell r="AA34">
            <v>50</v>
          </cell>
          <cell r="AB34">
            <v>1.58</v>
          </cell>
        </row>
        <row r="35">
          <cell r="D35" t="str">
            <v>CDS000029</v>
          </cell>
          <cell r="E35" t="str">
            <v>Eastham Close</v>
          </cell>
          <cell r="F35">
            <v>19075.534908387104</v>
          </cell>
          <cell r="G35">
            <v>31</v>
          </cell>
          <cell r="H35">
            <v>7689.5999999999995</v>
          </cell>
          <cell r="I35">
            <v>31</v>
          </cell>
          <cell r="J35">
            <v>40</v>
          </cell>
          <cell r="K35">
            <v>15</v>
          </cell>
          <cell r="L35">
            <v>25</v>
          </cell>
          <cell r="M35">
            <v>7938.7430399999994</v>
          </cell>
          <cell r="N35">
            <v>7938.7430399999994</v>
          </cell>
          <cell r="O35">
            <v>7442.5715999999966</v>
          </cell>
          <cell r="P35">
            <v>2870.0720000000001</v>
          </cell>
          <cell r="Q35">
            <v>8762.8913083870957</v>
          </cell>
          <cell r="R35">
            <v>352.07884392394408</v>
          </cell>
          <cell r="S35">
            <v>80.297407741935501</v>
          </cell>
          <cell r="T35">
            <v>2.0074351935483876</v>
          </cell>
          <cell r="U35">
            <v>25</v>
          </cell>
          <cell r="V35">
            <v>40</v>
          </cell>
          <cell r="W35">
            <v>8762.8913083870957</v>
          </cell>
          <cell r="Y35">
            <v>15</v>
          </cell>
          <cell r="Z35">
            <v>25</v>
          </cell>
          <cell r="AA35">
            <v>50</v>
          </cell>
          <cell r="AB35">
            <v>2.78</v>
          </cell>
        </row>
        <row r="36">
          <cell r="D36" t="str">
            <v>CDS000030</v>
          </cell>
          <cell r="E36" t="str">
            <v>Manvers Road</v>
          </cell>
          <cell r="F36">
            <v>10919.458347096772</v>
          </cell>
          <cell r="G36">
            <v>31</v>
          </cell>
          <cell r="H36">
            <v>0</v>
          </cell>
          <cell r="I36">
            <v>31</v>
          </cell>
          <cell r="J36">
            <v>39</v>
          </cell>
          <cell r="K36">
            <v>9</v>
          </cell>
          <cell r="L36">
            <v>30</v>
          </cell>
          <cell r="M36">
            <v>0</v>
          </cell>
          <cell r="N36">
            <v>0</v>
          </cell>
          <cell r="O36">
            <v>0</v>
          </cell>
          <cell r="P36">
            <v>2302.2519999999995</v>
          </cell>
          <cell r="Q36">
            <v>8617.2063470967714</v>
          </cell>
          <cell r="R36">
            <v>287.24021156989249</v>
          </cell>
          <cell r="S36">
            <v>68.697894193548393</v>
          </cell>
          <cell r="T36">
            <v>1.7614844665012408</v>
          </cell>
          <cell r="U36">
            <v>30</v>
          </cell>
          <cell r="V36">
            <v>39</v>
          </cell>
          <cell r="W36">
            <v>8617.2063470967714</v>
          </cell>
          <cell r="Y36">
            <v>12</v>
          </cell>
          <cell r="Z36">
            <v>27</v>
          </cell>
          <cell r="AA36">
            <v>50</v>
          </cell>
          <cell r="AB36">
            <v>2.23</v>
          </cell>
        </row>
        <row r="37">
          <cell r="D37" t="str">
            <v>CDS000031</v>
          </cell>
          <cell r="E37" t="str">
            <v>Belfield Crescent</v>
          </cell>
          <cell r="F37">
            <v>7072.6760012903242</v>
          </cell>
          <cell r="G37">
            <v>31</v>
          </cell>
          <cell r="H37">
            <v>518.40000000000009</v>
          </cell>
          <cell r="I37">
            <v>31</v>
          </cell>
          <cell r="J37">
            <v>24</v>
          </cell>
          <cell r="K37">
            <v>9</v>
          </cell>
          <cell r="L37">
            <v>15</v>
          </cell>
          <cell r="M37">
            <v>535.19616000000008</v>
          </cell>
          <cell r="N37">
            <v>535.19616000000008</v>
          </cell>
          <cell r="O37">
            <v>513.81061344000034</v>
          </cell>
          <cell r="P37">
            <v>1796.3759999999986</v>
          </cell>
          <cell r="Q37">
            <v>4762.4893878503217</v>
          </cell>
          <cell r="R37">
            <v>326.34142119414332</v>
          </cell>
          <cell r="S37">
            <v>34.438865806451602</v>
          </cell>
          <cell r="T37">
            <v>1.4349527419354835</v>
          </cell>
          <cell r="U37">
            <v>15</v>
          </cell>
          <cell r="V37">
            <v>24</v>
          </cell>
          <cell r="W37">
            <v>4762.4893878503217</v>
          </cell>
          <cell r="Y37">
            <v>8</v>
          </cell>
          <cell r="Z37">
            <v>16</v>
          </cell>
          <cell r="AA37">
            <v>50</v>
          </cell>
          <cell r="AB37">
            <v>1.74</v>
          </cell>
        </row>
        <row r="38">
          <cell r="D38" t="str">
            <v>CDS000032</v>
          </cell>
          <cell r="E38" t="str">
            <v>Horrocks Close</v>
          </cell>
          <cell r="F38">
            <v>621.7093681481482</v>
          </cell>
          <cell r="G38">
            <v>27</v>
          </cell>
          <cell r="H38">
            <v>0</v>
          </cell>
          <cell r="I38">
            <v>26</v>
          </cell>
          <cell r="J38">
            <v>24</v>
          </cell>
          <cell r="K38">
            <v>9</v>
          </cell>
          <cell r="L38">
            <v>15</v>
          </cell>
          <cell r="M38">
            <v>0</v>
          </cell>
          <cell r="N38">
            <v>0</v>
          </cell>
          <cell r="O38">
            <v>0</v>
          </cell>
          <cell r="P38">
            <v>1517.6279999999997</v>
          </cell>
          <cell r="Q38">
            <v>-900.23691692307693</v>
          </cell>
          <cell r="R38" t="str">
            <v/>
          </cell>
          <cell r="S38">
            <v>6.1467507692307697</v>
          </cell>
          <cell r="T38">
            <v>0.25611461538461539</v>
          </cell>
          <cell r="U38" t="str">
            <v/>
          </cell>
          <cell r="V38" t="str">
            <v/>
          </cell>
          <cell r="W38" t="str">
            <v/>
          </cell>
          <cell r="Y38">
            <v>8</v>
          </cell>
          <cell r="Z38">
            <v>16</v>
          </cell>
          <cell r="AA38">
            <v>50</v>
          </cell>
          <cell r="AB38">
            <v>1.47</v>
          </cell>
        </row>
        <row r="39">
          <cell r="D39" t="str">
            <v>CDS000033</v>
          </cell>
          <cell r="E39" t="str">
            <v>Slim Road</v>
          </cell>
          <cell r="F39">
            <v>80.117570322580647</v>
          </cell>
          <cell r="G39">
            <v>31</v>
          </cell>
          <cell r="H39">
            <v>0</v>
          </cell>
          <cell r="I39">
            <v>31</v>
          </cell>
          <cell r="J39">
            <v>40</v>
          </cell>
          <cell r="K39">
            <v>10</v>
          </cell>
          <cell r="L39">
            <v>30</v>
          </cell>
          <cell r="M39">
            <v>0</v>
          </cell>
          <cell r="N39">
            <v>0</v>
          </cell>
          <cell r="O39">
            <v>0</v>
          </cell>
          <cell r="P39">
            <v>805.2720000000005</v>
          </cell>
          <cell r="Q39">
            <v>-725.1544296774191</v>
          </cell>
          <cell r="R39" t="str">
            <v/>
          </cell>
          <cell r="S39">
            <v>0</v>
          </cell>
          <cell r="T39">
            <v>0</v>
          </cell>
          <cell r="U39" t="str">
            <v/>
          </cell>
          <cell r="V39" t="str">
            <v/>
          </cell>
          <cell r="W39" t="str">
            <v/>
          </cell>
          <cell r="Y39">
            <v>6</v>
          </cell>
          <cell r="Z39">
            <v>24</v>
          </cell>
          <cell r="AA39">
            <v>50</v>
          </cell>
          <cell r="AB39">
            <v>0.78</v>
          </cell>
        </row>
        <row r="40">
          <cell r="D40" t="str">
            <v>CDS000034</v>
          </cell>
          <cell r="E40" t="str">
            <v>Pritchard Avenue</v>
          </cell>
          <cell r="F40">
            <v>9520.3931612903216</v>
          </cell>
          <cell r="G40">
            <v>31</v>
          </cell>
          <cell r="H40">
            <v>0</v>
          </cell>
          <cell r="I40">
            <v>31</v>
          </cell>
          <cell r="J40">
            <v>30</v>
          </cell>
          <cell r="K40">
            <v>4</v>
          </cell>
          <cell r="L40">
            <v>26</v>
          </cell>
          <cell r="M40">
            <v>0</v>
          </cell>
          <cell r="N40">
            <v>0</v>
          </cell>
          <cell r="O40">
            <v>0</v>
          </cell>
          <cell r="P40">
            <v>619.43999999999994</v>
          </cell>
          <cell r="Q40">
            <v>8900.9531612903211</v>
          </cell>
          <cell r="R40">
            <v>357.04226718117167</v>
          </cell>
          <cell r="S40">
            <v>52.119551481521491</v>
          </cell>
          <cell r="T40">
            <v>1.737318382717383</v>
          </cell>
          <cell r="U40">
            <v>26</v>
          </cell>
          <cell r="V40">
            <v>30</v>
          </cell>
          <cell r="W40">
            <v>8900.9531612903211</v>
          </cell>
          <cell r="Y40">
            <v>4</v>
          </cell>
          <cell r="Z40">
            <v>26</v>
          </cell>
          <cell r="AA40">
            <v>50</v>
          </cell>
          <cell r="AB40">
            <v>0.6</v>
          </cell>
        </row>
        <row r="41">
          <cell r="D41" t="str">
            <v>CDS000035</v>
          </cell>
          <cell r="E41" t="str">
            <v>Rawson Close</v>
          </cell>
          <cell r="F41">
            <v>779.415375483871</v>
          </cell>
          <cell r="G41">
            <v>31</v>
          </cell>
          <cell r="H41">
            <v>0</v>
          </cell>
          <cell r="I41">
            <v>31</v>
          </cell>
          <cell r="J41">
            <v>34</v>
          </cell>
          <cell r="K41">
            <v>11</v>
          </cell>
          <cell r="L41">
            <v>23</v>
          </cell>
          <cell r="M41">
            <v>0</v>
          </cell>
          <cell r="N41">
            <v>0</v>
          </cell>
          <cell r="O41">
            <v>0</v>
          </cell>
          <cell r="P41">
            <v>1837.6719999999991</v>
          </cell>
          <cell r="Q41">
            <v>-1058.2566245161288</v>
          </cell>
          <cell r="R41" t="str">
            <v/>
          </cell>
          <cell r="S41">
            <v>7.34336129032258</v>
          </cell>
          <cell r="T41">
            <v>0.21598121442125234</v>
          </cell>
          <cell r="U41" t="str">
            <v/>
          </cell>
          <cell r="V41" t="str">
            <v/>
          </cell>
          <cell r="W41" t="str">
            <v/>
          </cell>
          <cell r="Y41">
            <v>11</v>
          </cell>
          <cell r="Z41">
            <v>23</v>
          </cell>
          <cell r="AA41">
            <v>50</v>
          </cell>
          <cell r="AB41">
            <v>1.78</v>
          </cell>
        </row>
        <row r="42">
          <cell r="D42" t="str">
            <v>CDS000036</v>
          </cell>
          <cell r="E42" t="str">
            <v>Trevarrick Court</v>
          </cell>
          <cell r="F42">
            <v>48492.275928387113</v>
          </cell>
          <cell r="G42">
            <v>31</v>
          </cell>
          <cell r="H42">
            <v>518.40000000000009</v>
          </cell>
          <cell r="I42">
            <v>31</v>
          </cell>
          <cell r="J42">
            <v>29</v>
          </cell>
          <cell r="K42">
            <v>14</v>
          </cell>
          <cell r="L42">
            <v>15</v>
          </cell>
          <cell r="M42">
            <v>535.19616000000008</v>
          </cell>
          <cell r="N42">
            <v>535.19616000000008</v>
          </cell>
          <cell r="O42">
            <v>495.3240460800003</v>
          </cell>
          <cell r="P42">
            <v>2890.7200000000007</v>
          </cell>
          <cell r="Q42">
            <v>45106.231882307089</v>
          </cell>
          <cell r="R42" t="str">
            <v/>
          </cell>
          <cell r="S42">
            <v>1549.8688529032256</v>
          </cell>
          <cell r="T42">
            <v>53.443753548387093</v>
          </cell>
          <cell r="U42" t="str">
            <v/>
          </cell>
          <cell r="V42" t="str">
            <v/>
          </cell>
          <cell r="W42" t="str">
            <v/>
          </cell>
          <cell r="Y42">
            <v>13</v>
          </cell>
          <cell r="Z42">
            <v>16</v>
          </cell>
          <cell r="AA42">
            <v>50</v>
          </cell>
          <cell r="AB42">
            <v>2.8</v>
          </cell>
        </row>
        <row r="43">
          <cell r="D43" t="str">
            <v>CDS000037</v>
          </cell>
          <cell r="E43" t="str">
            <v>Ulleswater Close</v>
          </cell>
          <cell r="F43">
            <v>6024.8865806451622</v>
          </cell>
          <cell r="G43">
            <v>31</v>
          </cell>
          <cell r="H43">
            <v>0</v>
          </cell>
          <cell r="I43">
            <v>31</v>
          </cell>
          <cell r="J43">
            <v>22</v>
          </cell>
          <cell r="K43">
            <v>6</v>
          </cell>
          <cell r="L43">
            <v>16</v>
          </cell>
          <cell r="M43">
            <v>0</v>
          </cell>
          <cell r="N43">
            <v>0</v>
          </cell>
          <cell r="O43">
            <v>0</v>
          </cell>
          <cell r="P43">
            <v>1135.6399999999996</v>
          </cell>
          <cell r="Q43">
            <v>4889.2465806451601</v>
          </cell>
          <cell r="R43">
            <v>306.37695700531407</v>
          </cell>
          <cell r="S43">
            <v>43.294196146593762</v>
          </cell>
          <cell r="T43">
            <v>1.9679180066633528</v>
          </cell>
          <cell r="U43">
            <v>16</v>
          </cell>
          <cell r="V43">
            <v>22</v>
          </cell>
          <cell r="W43">
            <v>4889.2465806451601</v>
          </cell>
          <cell r="Y43">
            <v>7</v>
          </cell>
          <cell r="Z43">
            <v>15</v>
          </cell>
          <cell r="AA43">
            <v>50</v>
          </cell>
          <cell r="AB43">
            <v>1.1000000000000001</v>
          </cell>
        </row>
        <row r="44">
          <cell r="D44" t="str">
            <v>CDS000038</v>
          </cell>
          <cell r="E44" t="str">
            <v>York Avenue</v>
          </cell>
          <cell r="F44">
            <v>14729.104265806449</v>
          </cell>
          <cell r="G44">
            <v>31</v>
          </cell>
          <cell r="H44">
            <v>518.40000000000009</v>
          </cell>
          <cell r="I44">
            <v>31</v>
          </cell>
          <cell r="J44">
            <v>46</v>
          </cell>
          <cell r="K44">
            <v>19</v>
          </cell>
          <cell r="L44">
            <v>27</v>
          </cell>
          <cell r="M44">
            <v>535.19616000000008</v>
          </cell>
          <cell r="N44">
            <v>535.19616000000008</v>
          </cell>
          <cell r="O44">
            <v>616.36757760000035</v>
          </cell>
          <cell r="P44">
            <v>3510.1600000000021</v>
          </cell>
          <cell r="Q44">
            <v>10602.576688206451</v>
          </cell>
          <cell r="R44">
            <v>392.68802548912771</v>
          </cell>
          <cell r="S44">
            <v>57.458055483870972</v>
          </cell>
          <cell r="T44">
            <v>1.2490881626928472</v>
          </cell>
          <cell r="U44">
            <v>27</v>
          </cell>
          <cell r="V44">
            <v>46</v>
          </cell>
          <cell r="W44">
            <v>10602.576688206451</v>
          </cell>
          <cell r="Y44">
            <v>18</v>
          </cell>
          <cell r="Z44">
            <v>27</v>
          </cell>
          <cell r="AA44">
            <v>50</v>
          </cell>
          <cell r="AB44">
            <v>3.4</v>
          </cell>
        </row>
        <row r="45">
          <cell r="D45" t="str">
            <v>CDS000039</v>
          </cell>
          <cell r="E45" t="str">
            <v>Arnside Grove</v>
          </cell>
          <cell r="F45">
            <v>59117.464307999988</v>
          </cell>
          <cell r="G45">
            <v>30</v>
          </cell>
          <cell r="H45">
            <v>48988.800000000003</v>
          </cell>
          <cell r="I45">
            <v>30</v>
          </cell>
          <cell r="J45">
            <v>29</v>
          </cell>
          <cell r="K45">
            <v>1</v>
          </cell>
          <cell r="L45">
            <v>28</v>
          </cell>
          <cell r="M45">
            <v>50576.037120000001</v>
          </cell>
          <cell r="N45">
            <v>50576.037120000001</v>
          </cell>
          <cell r="O45">
            <v>47347.600083840007</v>
          </cell>
          <cell r="P45">
            <v>134.21199999999999</v>
          </cell>
          <cell r="Q45">
            <v>11635.65222416</v>
          </cell>
          <cell r="R45">
            <v>448.56537282341623</v>
          </cell>
          <cell r="S45">
            <v>166.81519199999994</v>
          </cell>
          <cell r="T45">
            <v>5.752247999999998</v>
          </cell>
          <cell r="U45">
            <v>28</v>
          </cell>
          <cell r="V45">
            <v>29</v>
          </cell>
          <cell r="W45">
            <v>11635.65222416</v>
          </cell>
          <cell r="Y45">
            <v>1</v>
          </cell>
          <cell r="Z45">
            <v>28</v>
          </cell>
          <cell r="AA45">
            <v>50</v>
          </cell>
          <cell r="AB45">
            <v>0.13</v>
          </cell>
        </row>
        <row r="46">
          <cell r="D46" t="str">
            <v>CDS000040</v>
          </cell>
          <cell r="E46" t="str">
            <v>Grantchester Way</v>
          </cell>
          <cell r="F46">
            <v>5869.3838283870991</v>
          </cell>
          <cell r="G46">
            <v>31</v>
          </cell>
          <cell r="H46">
            <v>0</v>
          </cell>
          <cell r="I46">
            <v>30</v>
          </cell>
          <cell r="J46">
            <v>22</v>
          </cell>
          <cell r="K46">
            <v>1</v>
          </cell>
          <cell r="L46">
            <v>21</v>
          </cell>
          <cell r="M46">
            <v>0</v>
          </cell>
          <cell r="N46">
            <v>0</v>
          </cell>
          <cell r="O46">
            <v>0</v>
          </cell>
          <cell r="P46">
            <v>0</v>
          </cell>
          <cell r="Q46">
            <v>5870.5567680000004</v>
          </cell>
          <cell r="R46">
            <v>298.21663951305942</v>
          </cell>
          <cell r="S46">
            <v>59.34235200000002</v>
          </cell>
          <cell r="T46">
            <v>2.6973796363636371</v>
          </cell>
          <cell r="U46">
            <v>21</v>
          </cell>
          <cell r="V46">
            <v>22</v>
          </cell>
          <cell r="W46">
            <v>5870.5567680000004</v>
          </cell>
          <cell r="Y46">
            <v>0</v>
          </cell>
          <cell r="Z46">
            <v>21</v>
          </cell>
          <cell r="AA46">
            <v>50</v>
          </cell>
          <cell r="AB46">
            <v>0</v>
          </cell>
        </row>
        <row r="47">
          <cell r="D47" t="str">
            <v>CDS000041</v>
          </cell>
          <cell r="E47" t="str">
            <v>Brook Street</v>
          </cell>
          <cell r="F47">
            <v>7892.8568307692321</v>
          </cell>
          <cell r="G47">
            <v>26</v>
          </cell>
          <cell r="H47">
            <v>2851.2</v>
          </cell>
          <cell r="I47">
            <v>26</v>
          </cell>
          <cell r="J47">
            <v>18</v>
          </cell>
          <cell r="K47">
            <v>0</v>
          </cell>
          <cell r="L47">
            <v>18</v>
          </cell>
          <cell r="M47">
            <v>2943.5788799999996</v>
          </cell>
          <cell r="N47">
            <v>2943.5788799999996</v>
          </cell>
          <cell r="O47">
            <v>2819.5806196799986</v>
          </cell>
          <cell r="P47">
            <v>0</v>
          </cell>
          <cell r="Q47">
            <v>5073.2762110892309</v>
          </cell>
          <cell r="R47">
            <v>338.21841407261547</v>
          </cell>
          <cell r="S47">
            <v>98.383749230769226</v>
          </cell>
          <cell r="T47">
            <v>5.4657638461538456</v>
          </cell>
          <cell r="U47">
            <v>18</v>
          </cell>
          <cell r="V47">
            <v>18</v>
          </cell>
          <cell r="W47">
            <v>5073.2762110892309</v>
          </cell>
          <cell r="Y47">
            <v>0</v>
          </cell>
          <cell r="Z47">
            <v>18</v>
          </cell>
          <cell r="AA47">
            <v>50</v>
          </cell>
          <cell r="AB47">
            <v>0</v>
          </cell>
        </row>
        <row r="48">
          <cell r="D48" t="str">
            <v>CDS000042</v>
          </cell>
          <cell r="E48" t="str">
            <v>Carr Hall Street</v>
          </cell>
          <cell r="F48">
            <v>10561.402045161291</v>
          </cell>
          <cell r="G48">
            <v>31</v>
          </cell>
          <cell r="H48">
            <v>5270.4</v>
          </cell>
          <cell r="I48">
            <v>31</v>
          </cell>
          <cell r="J48">
            <v>26</v>
          </cell>
          <cell r="K48">
            <v>0</v>
          </cell>
          <cell r="L48">
            <v>26</v>
          </cell>
          <cell r="M48">
            <v>5441.1609599999992</v>
          </cell>
          <cell r="N48">
            <v>5441.1609599999992</v>
          </cell>
          <cell r="O48">
            <v>5211.9520545600008</v>
          </cell>
          <cell r="P48">
            <v>0</v>
          </cell>
          <cell r="Q48">
            <v>5349.4499906012898</v>
          </cell>
          <cell r="R48">
            <v>214.82320567918282</v>
          </cell>
          <cell r="S48">
            <v>29.733120000000021</v>
          </cell>
          <cell r="T48">
            <v>1.1435815384615393</v>
          </cell>
          <cell r="U48">
            <v>26</v>
          </cell>
          <cell r="V48">
            <v>26</v>
          </cell>
          <cell r="W48">
            <v>5349.4499906012898</v>
          </cell>
          <cell r="Y48">
            <v>0</v>
          </cell>
          <cell r="Z48">
            <v>26</v>
          </cell>
          <cell r="AA48">
            <v>50</v>
          </cell>
          <cell r="AB48">
            <v>0</v>
          </cell>
        </row>
        <row r="49">
          <cell r="D49" t="str">
            <v>CDS000043</v>
          </cell>
          <cell r="E49" t="str">
            <v>Brynhall Close</v>
          </cell>
          <cell r="F49">
            <v>7158.0515454545466</v>
          </cell>
          <cell r="G49">
            <v>22</v>
          </cell>
          <cell r="H49">
            <v>0</v>
          </cell>
          <cell r="I49">
            <v>22</v>
          </cell>
          <cell r="J49">
            <v>23</v>
          </cell>
          <cell r="K49">
            <v>8</v>
          </cell>
          <cell r="L49">
            <v>15</v>
          </cell>
          <cell r="M49">
            <v>0</v>
          </cell>
          <cell r="N49">
            <v>0</v>
          </cell>
          <cell r="O49">
            <v>0</v>
          </cell>
          <cell r="P49">
            <v>2002.856</v>
          </cell>
          <cell r="Q49">
            <v>5155.1955454545459</v>
          </cell>
          <cell r="R49">
            <v>364.3238559512771</v>
          </cell>
          <cell r="S49">
            <v>52.558548539622571</v>
          </cell>
          <cell r="T49">
            <v>2.2851542843314161</v>
          </cell>
          <cell r="U49">
            <v>15</v>
          </cell>
          <cell r="V49">
            <v>23</v>
          </cell>
          <cell r="W49">
            <v>5155.1955454545459</v>
          </cell>
          <cell r="Y49">
            <v>9</v>
          </cell>
          <cell r="Z49">
            <v>14</v>
          </cell>
          <cell r="AA49">
            <v>50</v>
          </cell>
          <cell r="AB49">
            <v>1.94</v>
          </cell>
        </row>
        <row r="50">
          <cell r="D50" t="str">
            <v>CDS000044</v>
          </cell>
          <cell r="E50" t="str">
            <v>Kenilworth Close</v>
          </cell>
          <cell r="F50">
            <v>0</v>
          </cell>
          <cell r="G50">
            <v>31</v>
          </cell>
          <cell r="H50">
            <v>0</v>
          </cell>
          <cell r="I50">
            <v>31</v>
          </cell>
          <cell r="J50">
            <v>21</v>
          </cell>
          <cell r="K50">
            <v>8</v>
          </cell>
          <cell r="L50">
            <v>13</v>
          </cell>
          <cell r="M50">
            <v>0</v>
          </cell>
          <cell r="N50">
            <v>0</v>
          </cell>
          <cell r="O50">
            <v>0</v>
          </cell>
          <cell r="P50">
            <v>2188.688000000001</v>
          </cell>
          <cell r="Q50">
            <v>-2188.688000000001</v>
          </cell>
          <cell r="R50" t="str">
            <v/>
          </cell>
          <cell r="S50">
            <v>0</v>
          </cell>
          <cell r="T50">
            <v>0</v>
          </cell>
          <cell r="U50" t="str">
            <v/>
          </cell>
          <cell r="V50" t="str">
            <v/>
          </cell>
          <cell r="W50" t="str">
            <v/>
          </cell>
          <cell r="Y50">
            <v>8</v>
          </cell>
          <cell r="Z50">
            <v>13</v>
          </cell>
          <cell r="AA50">
            <v>50</v>
          </cell>
          <cell r="AB50">
            <v>2.12</v>
          </cell>
        </row>
        <row r="51">
          <cell r="D51" t="str">
            <v>CDS000045</v>
          </cell>
          <cell r="E51" t="str">
            <v>Strangford Street</v>
          </cell>
          <cell r="F51">
            <v>7680.7662619354851</v>
          </cell>
          <cell r="G51">
            <v>31</v>
          </cell>
          <cell r="H51">
            <v>518.40000000000009</v>
          </cell>
          <cell r="I51">
            <v>31</v>
          </cell>
          <cell r="J51">
            <v>34</v>
          </cell>
          <cell r="K51">
            <v>18</v>
          </cell>
          <cell r="L51">
            <v>16</v>
          </cell>
          <cell r="M51">
            <v>535.19616000000008</v>
          </cell>
          <cell r="N51">
            <v>535.19616000000008</v>
          </cell>
          <cell r="O51">
            <v>594.37993536000033</v>
          </cell>
          <cell r="P51">
            <v>2911.3680000000008</v>
          </cell>
          <cell r="Q51">
            <v>4175.018326575484</v>
          </cell>
          <cell r="R51">
            <v>271.45297638305317</v>
          </cell>
          <cell r="S51">
            <v>69.896810322580649</v>
          </cell>
          <cell r="T51">
            <v>2.055788538899431</v>
          </cell>
          <cell r="U51">
            <v>16</v>
          </cell>
          <cell r="V51">
            <v>34</v>
          </cell>
          <cell r="W51">
            <v>4175.018326575484</v>
          </cell>
          <cell r="Y51">
            <v>19</v>
          </cell>
          <cell r="Z51">
            <v>15</v>
          </cell>
          <cell r="AA51">
            <v>50</v>
          </cell>
          <cell r="AB51">
            <v>2.82</v>
          </cell>
        </row>
        <row r="52">
          <cell r="D52" t="str">
            <v>CDS000046</v>
          </cell>
          <cell r="E52" t="str">
            <v>Cherry Crescent</v>
          </cell>
          <cell r="F52">
            <v>17476.240738064516</v>
          </cell>
          <cell r="G52">
            <v>31</v>
          </cell>
          <cell r="H52">
            <v>8121.5999999999995</v>
          </cell>
          <cell r="I52">
            <v>31</v>
          </cell>
          <cell r="J52">
            <v>26</v>
          </cell>
          <cell r="K52">
            <v>6</v>
          </cell>
          <cell r="L52">
            <v>20</v>
          </cell>
          <cell r="M52">
            <v>8384.7398400000002</v>
          </cell>
          <cell r="N52">
            <v>8384.7398400000002</v>
          </cell>
          <cell r="O52">
            <v>8231.0196096000072</v>
          </cell>
          <cell r="P52">
            <v>1022.0760000000007</v>
          </cell>
          <cell r="Q52">
            <v>8223.1451284645136</v>
          </cell>
          <cell r="R52">
            <v>417.3855826886512</v>
          </cell>
          <cell r="S52">
            <v>60.815020645161276</v>
          </cell>
          <cell r="T52">
            <v>2.3390392555831259</v>
          </cell>
          <cell r="U52">
            <v>20</v>
          </cell>
          <cell r="V52">
            <v>26</v>
          </cell>
          <cell r="W52">
            <v>8223.1451284645136</v>
          </cell>
          <cell r="Y52">
            <v>5</v>
          </cell>
          <cell r="Z52">
            <v>20</v>
          </cell>
          <cell r="AA52">
            <v>50</v>
          </cell>
          <cell r="AB52">
            <v>0.99</v>
          </cell>
        </row>
        <row r="53">
          <cell r="D53" t="str">
            <v>CDS000048</v>
          </cell>
          <cell r="E53" t="str">
            <v>Addison Drive</v>
          </cell>
          <cell r="F53">
            <v>22652.941448000001</v>
          </cell>
          <cell r="G53">
            <v>30</v>
          </cell>
          <cell r="H53">
            <v>7680</v>
          </cell>
          <cell r="I53">
            <v>30</v>
          </cell>
          <cell r="J53">
            <v>48</v>
          </cell>
          <cell r="K53">
            <v>6</v>
          </cell>
          <cell r="L53">
            <v>42</v>
          </cell>
          <cell r="M53">
            <v>7928.8320000000003</v>
          </cell>
          <cell r="N53">
            <v>7928.8320000000003</v>
          </cell>
          <cell r="O53">
            <v>7076.8129280000003</v>
          </cell>
          <cell r="P53">
            <v>949.80800000000067</v>
          </cell>
          <cell r="Q53">
            <v>14535.057072</v>
          </cell>
          <cell r="R53">
            <v>346.07278742857142</v>
          </cell>
          <cell r="S53">
            <v>54.29002265939998</v>
          </cell>
          <cell r="T53">
            <v>1.1310421387374996</v>
          </cell>
          <cell r="U53">
            <v>42</v>
          </cell>
          <cell r="V53">
            <v>48</v>
          </cell>
          <cell r="W53">
            <v>14535.057072</v>
          </cell>
          <cell r="Y53">
            <v>6</v>
          </cell>
          <cell r="Z53">
            <v>42</v>
          </cell>
          <cell r="AA53">
            <v>50</v>
          </cell>
          <cell r="AB53">
            <v>0.92</v>
          </cell>
        </row>
        <row r="54">
          <cell r="D54" t="str">
            <v>CDS000049</v>
          </cell>
          <cell r="E54" t="str">
            <v>Oxford Drive</v>
          </cell>
          <cell r="F54">
            <v>0</v>
          </cell>
          <cell r="G54">
            <v>23</v>
          </cell>
          <cell r="H54">
            <v>0</v>
          </cell>
          <cell r="I54">
            <v>24</v>
          </cell>
          <cell r="J54">
            <v>42</v>
          </cell>
          <cell r="K54">
            <v>3</v>
          </cell>
          <cell r="L54">
            <v>39</v>
          </cell>
          <cell r="M54">
            <v>0</v>
          </cell>
          <cell r="N54">
            <v>0</v>
          </cell>
          <cell r="O54">
            <v>0</v>
          </cell>
          <cell r="P54">
            <v>227.12799999999999</v>
          </cell>
          <cell r="Q54">
            <v>-227.12799999999999</v>
          </cell>
          <cell r="R54" t="str">
            <v/>
          </cell>
          <cell r="S54">
            <v>0</v>
          </cell>
          <cell r="T54">
            <v>0</v>
          </cell>
          <cell r="U54" t="str">
            <v/>
          </cell>
          <cell r="V54" t="str">
            <v/>
          </cell>
          <cell r="W54" t="str">
            <v/>
          </cell>
          <cell r="Y54">
            <v>4</v>
          </cell>
          <cell r="Z54">
            <v>38</v>
          </cell>
          <cell r="AA54">
            <v>50</v>
          </cell>
          <cell r="AB54">
            <v>0.22</v>
          </cell>
        </row>
        <row r="55">
          <cell r="D55" t="str">
            <v>CDS000050</v>
          </cell>
          <cell r="E55" t="str">
            <v>Arnside Close</v>
          </cell>
          <cell r="F55">
            <v>12959.420384999999</v>
          </cell>
          <cell r="G55">
            <v>12</v>
          </cell>
          <cell r="H55">
            <v>259.20000000000005</v>
          </cell>
          <cell r="I55">
            <v>11</v>
          </cell>
          <cell r="J55">
            <v>20</v>
          </cell>
          <cell r="K55">
            <v>0</v>
          </cell>
          <cell r="L55">
            <v>20</v>
          </cell>
          <cell r="M55">
            <v>267.59808000000004</v>
          </cell>
          <cell r="N55">
            <v>267.59808000000004</v>
          </cell>
          <cell r="O55">
            <v>265.04474832000005</v>
          </cell>
          <cell r="P55">
            <v>0</v>
          </cell>
          <cell r="Q55">
            <v>13771.268557134545</v>
          </cell>
          <cell r="R55" t="str">
            <v/>
          </cell>
          <cell r="S55">
            <v>215.98746545454549</v>
          </cell>
          <cell r="T55">
            <v>10.799373272727275</v>
          </cell>
          <cell r="U55" t="str">
            <v/>
          </cell>
          <cell r="V55" t="str">
            <v/>
          </cell>
          <cell r="W55" t="str">
            <v/>
          </cell>
          <cell r="Y55">
            <v>0</v>
          </cell>
          <cell r="Z55">
            <v>20</v>
          </cell>
          <cell r="AA55">
            <v>50</v>
          </cell>
          <cell r="AB55">
            <v>0</v>
          </cell>
        </row>
        <row r="56">
          <cell r="D56" t="str">
            <v>CDS000051</v>
          </cell>
          <cell r="E56" t="str">
            <v>Whittle Drive</v>
          </cell>
          <cell r="F56">
            <v>7900.6474800000015</v>
          </cell>
          <cell r="G56">
            <v>30</v>
          </cell>
          <cell r="H56">
            <v>518.40000000000009</v>
          </cell>
          <cell r="I56">
            <v>30</v>
          </cell>
          <cell r="J56">
            <v>22</v>
          </cell>
          <cell r="K56">
            <v>8</v>
          </cell>
          <cell r="L56">
            <v>14</v>
          </cell>
          <cell r="M56">
            <v>535.19616000000008</v>
          </cell>
          <cell r="N56">
            <v>535.19616000000008</v>
          </cell>
          <cell r="O56">
            <v>521.54865792000044</v>
          </cell>
          <cell r="P56">
            <v>2250.6319999999992</v>
          </cell>
          <cell r="Q56">
            <v>5128.4668220799995</v>
          </cell>
          <cell r="R56">
            <v>366.31905871999999</v>
          </cell>
          <cell r="S56">
            <v>40.852067999999989</v>
          </cell>
          <cell r="T56">
            <v>1.8569121818181813</v>
          </cell>
          <cell r="U56">
            <v>14</v>
          </cell>
          <cell r="V56">
            <v>22</v>
          </cell>
          <cell r="W56">
            <v>5128.4668220799995</v>
          </cell>
          <cell r="Y56">
            <v>8</v>
          </cell>
          <cell r="Z56">
            <v>14</v>
          </cell>
          <cell r="AA56">
            <v>50</v>
          </cell>
          <cell r="AB56">
            <v>2.1800000000000002</v>
          </cell>
        </row>
        <row r="57">
          <cell r="D57" t="str">
            <v>CDS000052</v>
          </cell>
          <cell r="E57" t="str">
            <v>Links Avenue</v>
          </cell>
          <cell r="F57">
            <v>6866.9120206451616</v>
          </cell>
          <cell r="G57">
            <v>31</v>
          </cell>
          <cell r="H57">
            <v>0</v>
          </cell>
          <cell r="I57">
            <v>31</v>
          </cell>
          <cell r="J57">
            <v>23</v>
          </cell>
          <cell r="K57">
            <v>5</v>
          </cell>
          <cell r="L57">
            <v>18</v>
          </cell>
          <cell r="M57">
            <v>0</v>
          </cell>
          <cell r="N57">
            <v>0</v>
          </cell>
          <cell r="O57">
            <v>0</v>
          </cell>
          <cell r="P57">
            <v>980.77999999999952</v>
          </cell>
          <cell r="Q57">
            <v>5886.1320206451619</v>
          </cell>
          <cell r="R57">
            <v>332.33704474888975</v>
          </cell>
          <cell r="S57">
            <v>28.3243935483871</v>
          </cell>
          <cell r="T57">
            <v>1.2314953716690042</v>
          </cell>
          <cell r="U57">
            <v>18</v>
          </cell>
          <cell r="V57">
            <v>23</v>
          </cell>
          <cell r="W57">
            <v>5886.1320206451619</v>
          </cell>
          <cell r="Y57">
            <v>5</v>
          </cell>
          <cell r="Z57">
            <v>18</v>
          </cell>
          <cell r="AA57">
            <v>50</v>
          </cell>
          <cell r="AB57">
            <v>0.95</v>
          </cell>
        </row>
        <row r="58">
          <cell r="D58" t="str">
            <v>CDS000053</v>
          </cell>
          <cell r="E58" t="str">
            <v>Evelyn Street</v>
          </cell>
          <cell r="F58">
            <v>579.36223199999995</v>
          </cell>
          <cell r="G58">
            <v>30</v>
          </cell>
          <cell r="H58">
            <v>0</v>
          </cell>
          <cell r="I58">
            <v>30</v>
          </cell>
          <cell r="J58">
            <v>45</v>
          </cell>
          <cell r="K58">
            <v>0</v>
          </cell>
          <cell r="L58">
            <v>45</v>
          </cell>
          <cell r="M58">
            <v>0</v>
          </cell>
          <cell r="N58">
            <v>0</v>
          </cell>
          <cell r="O58">
            <v>0</v>
          </cell>
          <cell r="P58">
            <v>0</v>
          </cell>
          <cell r="Q58">
            <v>579.36223199999995</v>
          </cell>
          <cell r="R58" t="str">
            <v/>
          </cell>
          <cell r="S58">
            <v>14.525867999999997</v>
          </cell>
          <cell r="T58">
            <v>0.32279706666666663</v>
          </cell>
          <cell r="U58" t="str">
            <v/>
          </cell>
          <cell r="V58" t="str">
            <v/>
          </cell>
          <cell r="W58" t="str">
            <v/>
          </cell>
          <cell r="Y58">
            <v>0</v>
          </cell>
          <cell r="Z58">
            <v>31</v>
          </cell>
          <cell r="AA58">
            <v>50</v>
          </cell>
          <cell r="AB58">
            <v>0</v>
          </cell>
        </row>
        <row r="59">
          <cell r="D59" t="str">
            <v>CDS000054</v>
          </cell>
          <cell r="E59" t="str">
            <v>Rosedale Close</v>
          </cell>
          <cell r="F59">
            <v>7253.6523909677426</v>
          </cell>
          <cell r="G59">
            <v>31</v>
          </cell>
          <cell r="H59">
            <v>0</v>
          </cell>
          <cell r="I59">
            <v>31</v>
          </cell>
          <cell r="J59">
            <v>24</v>
          </cell>
          <cell r="K59">
            <v>6</v>
          </cell>
          <cell r="L59">
            <v>18</v>
          </cell>
          <cell r="M59">
            <v>0</v>
          </cell>
          <cell r="N59">
            <v>0</v>
          </cell>
          <cell r="O59">
            <v>0</v>
          </cell>
          <cell r="P59">
            <v>960.13200000000052</v>
          </cell>
          <cell r="Q59">
            <v>6293.5203909677439</v>
          </cell>
          <cell r="R59">
            <v>349.64002172043018</v>
          </cell>
          <cell r="S59">
            <v>51.493447741935491</v>
          </cell>
          <cell r="T59">
            <v>2.1455603225806454</v>
          </cell>
          <cell r="U59">
            <v>18</v>
          </cell>
          <cell r="V59">
            <v>24</v>
          </cell>
          <cell r="W59">
            <v>6293.5203909677439</v>
          </cell>
          <cell r="Y59">
            <v>5</v>
          </cell>
          <cell r="Z59">
            <v>19</v>
          </cell>
          <cell r="AA59">
            <v>50</v>
          </cell>
          <cell r="AB59">
            <v>0.93</v>
          </cell>
        </row>
        <row r="60">
          <cell r="D60" t="str">
            <v>CDS000055</v>
          </cell>
          <cell r="E60" t="str">
            <v>Fern Bank Close</v>
          </cell>
          <cell r="F60">
            <v>9724.5286141935467</v>
          </cell>
          <cell r="G60">
            <v>31</v>
          </cell>
          <cell r="H60">
            <v>1900.8000000000002</v>
          </cell>
          <cell r="I60">
            <v>31</v>
          </cell>
          <cell r="J60">
            <v>22</v>
          </cell>
          <cell r="K60">
            <v>14</v>
          </cell>
          <cell r="L60">
            <v>8</v>
          </cell>
          <cell r="M60">
            <v>1962.3859200000002</v>
          </cell>
          <cell r="N60">
            <v>1962.3859200000002</v>
          </cell>
          <cell r="O60">
            <v>2013.4897199999994</v>
          </cell>
          <cell r="P60">
            <v>2983.6359999999991</v>
          </cell>
          <cell r="Q60">
            <v>4727.4028941935476</v>
          </cell>
          <cell r="R60">
            <v>620.1135166174646</v>
          </cell>
          <cell r="S60">
            <v>94.414645161290323</v>
          </cell>
          <cell r="T60">
            <v>4.2915747800586512</v>
          </cell>
          <cell r="U60">
            <v>8</v>
          </cell>
          <cell r="V60">
            <v>22</v>
          </cell>
          <cell r="W60">
            <v>4727.4028941935476</v>
          </cell>
          <cell r="Y60">
            <v>13</v>
          </cell>
          <cell r="Z60">
            <v>7</v>
          </cell>
          <cell r="AA60">
            <v>50</v>
          </cell>
          <cell r="AB60">
            <v>2.89</v>
          </cell>
        </row>
        <row r="61">
          <cell r="D61" t="str">
            <v>CDS000056</v>
          </cell>
          <cell r="E61" t="str">
            <v>Bower Avenue</v>
          </cell>
          <cell r="F61">
            <v>14540.155083870968</v>
          </cell>
          <cell r="G61">
            <v>31</v>
          </cell>
          <cell r="H61">
            <v>0</v>
          </cell>
          <cell r="I61">
            <v>31</v>
          </cell>
          <cell r="J61">
            <v>38</v>
          </cell>
          <cell r="K61">
            <v>4</v>
          </cell>
          <cell r="L61">
            <v>34</v>
          </cell>
          <cell r="M61">
            <v>0</v>
          </cell>
          <cell r="N61">
            <v>0</v>
          </cell>
          <cell r="O61">
            <v>0</v>
          </cell>
          <cell r="P61">
            <v>1114.9919999999993</v>
          </cell>
          <cell r="Q61">
            <v>13425.16308387097</v>
          </cell>
          <cell r="R61">
            <v>411.42354036400559</v>
          </cell>
          <cell r="S61">
            <v>48.016590967741934</v>
          </cell>
          <cell r="T61">
            <v>1.2635944991511034</v>
          </cell>
          <cell r="U61">
            <v>34</v>
          </cell>
          <cell r="V61">
            <v>38</v>
          </cell>
          <cell r="W61">
            <v>13425.16308387097</v>
          </cell>
          <cell r="Y61">
            <v>4</v>
          </cell>
          <cell r="Z61">
            <v>34</v>
          </cell>
          <cell r="AA61">
            <v>50</v>
          </cell>
          <cell r="AB61">
            <v>1.08</v>
          </cell>
        </row>
        <row r="62">
          <cell r="D62" t="str">
            <v>CDS000057</v>
          </cell>
          <cell r="E62" t="str">
            <v>Gillwood Drive</v>
          </cell>
          <cell r="F62">
            <v>0</v>
          </cell>
          <cell r="G62">
            <v>23</v>
          </cell>
          <cell r="H62">
            <v>0</v>
          </cell>
          <cell r="I62">
            <v>22</v>
          </cell>
          <cell r="J62">
            <v>22</v>
          </cell>
          <cell r="K62">
            <v>15</v>
          </cell>
          <cell r="L62">
            <v>7</v>
          </cell>
          <cell r="M62">
            <v>0</v>
          </cell>
          <cell r="N62">
            <v>0</v>
          </cell>
          <cell r="O62">
            <v>0</v>
          </cell>
          <cell r="P62">
            <v>2364.1960000000017</v>
          </cell>
          <cell r="Q62">
            <v>-2364.1960000000017</v>
          </cell>
          <cell r="R62" t="str">
            <v/>
          </cell>
          <cell r="S62">
            <v>0</v>
          </cell>
          <cell r="T62">
            <v>0</v>
          </cell>
          <cell r="U62" t="str">
            <v/>
          </cell>
          <cell r="V62" t="str">
            <v/>
          </cell>
          <cell r="W62" t="str">
            <v/>
          </cell>
          <cell r="Y62">
            <v>14</v>
          </cell>
          <cell r="Z62">
            <v>8</v>
          </cell>
          <cell r="AA62">
            <v>50</v>
          </cell>
          <cell r="AB62">
            <v>2.29</v>
          </cell>
        </row>
        <row r="63">
          <cell r="D63" t="str">
            <v>CDS000058</v>
          </cell>
          <cell r="E63" t="str">
            <v>Wakefield Crescent</v>
          </cell>
          <cell r="F63">
            <v>153147.71797548386</v>
          </cell>
          <cell r="G63">
            <v>31</v>
          </cell>
          <cell r="H63">
            <v>0</v>
          </cell>
          <cell r="I63">
            <v>31</v>
          </cell>
          <cell r="J63">
            <v>33</v>
          </cell>
          <cell r="K63">
            <v>7</v>
          </cell>
          <cell r="L63">
            <v>26</v>
          </cell>
          <cell r="M63">
            <v>0</v>
          </cell>
          <cell r="N63">
            <v>0</v>
          </cell>
          <cell r="O63">
            <v>0</v>
          </cell>
          <cell r="P63">
            <v>825.91999999999928</v>
          </cell>
          <cell r="Q63">
            <v>152321.79797548385</v>
          </cell>
          <cell r="R63" t="str">
            <v/>
          </cell>
          <cell r="S63">
            <v>584.68142322580638</v>
          </cell>
          <cell r="T63">
            <v>17.717618885630497</v>
          </cell>
          <cell r="U63" t="str">
            <v/>
          </cell>
          <cell r="V63" t="str">
            <v/>
          </cell>
          <cell r="W63" t="str">
            <v/>
          </cell>
          <cell r="Y63">
            <v>6</v>
          </cell>
          <cell r="Z63">
            <v>25</v>
          </cell>
          <cell r="AA63">
            <v>50</v>
          </cell>
          <cell r="AB63">
            <v>0.8</v>
          </cell>
        </row>
        <row r="64">
          <cell r="D64" t="str">
            <v>CDS000059</v>
          </cell>
          <cell r="E64" t="str">
            <v>Brandwood Avenue</v>
          </cell>
          <cell r="F64">
            <v>25470.823296774197</v>
          </cell>
          <cell r="G64">
            <v>31</v>
          </cell>
          <cell r="H64">
            <v>2851.2</v>
          </cell>
          <cell r="I64">
            <v>31</v>
          </cell>
          <cell r="J64">
            <v>70</v>
          </cell>
          <cell r="K64">
            <v>5</v>
          </cell>
          <cell r="L64">
            <v>65</v>
          </cell>
          <cell r="M64">
            <v>2943.5788799999996</v>
          </cell>
          <cell r="N64">
            <v>2943.5788799999996</v>
          </cell>
          <cell r="O64">
            <v>3200.5287863999988</v>
          </cell>
          <cell r="P64">
            <v>1207.9080000000001</v>
          </cell>
          <cell r="Q64">
            <v>21062.386510374192</v>
          </cell>
          <cell r="R64">
            <v>332.59166909350085</v>
          </cell>
          <cell r="S64">
            <v>235.40718193548395</v>
          </cell>
          <cell r="T64">
            <v>3.3629597419354851</v>
          </cell>
          <cell r="U64">
            <v>65</v>
          </cell>
          <cell r="V64">
            <v>70</v>
          </cell>
          <cell r="W64">
            <v>21062.386510374192</v>
          </cell>
          <cell r="Y64">
            <v>6</v>
          </cell>
          <cell r="Z64">
            <v>64</v>
          </cell>
          <cell r="AA64">
            <v>50</v>
          </cell>
          <cell r="AB64">
            <v>1.17</v>
          </cell>
        </row>
        <row r="65">
          <cell r="D65" t="str">
            <v>CDS000060</v>
          </cell>
          <cell r="E65" t="str">
            <v>Fitton Avenue</v>
          </cell>
          <cell r="F65">
            <v>15038.034979354839</v>
          </cell>
          <cell r="G65">
            <v>31</v>
          </cell>
          <cell r="H65">
            <v>2851.2</v>
          </cell>
          <cell r="I65">
            <v>31</v>
          </cell>
          <cell r="J65">
            <v>44</v>
          </cell>
          <cell r="K65">
            <v>11</v>
          </cell>
          <cell r="L65">
            <v>33</v>
          </cell>
          <cell r="M65">
            <v>2943.5788799999996</v>
          </cell>
          <cell r="N65">
            <v>2943.5788799999996</v>
          </cell>
          <cell r="O65">
            <v>2588.1417302399987</v>
          </cell>
          <cell r="P65">
            <v>1951.235999999999</v>
          </cell>
          <cell r="Q65">
            <v>10498.657249114836</v>
          </cell>
          <cell r="R65">
            <v>329.5815205897743</v>
          </cell>
          <cell r="S65">
            <v>143.6001793548387</v>
          </cell>
          <cell r="T65">
            <v>3.2636404398826979</v>
          </cell>
          <cell r="U65">
            <v>33</v>
          </cell>
          <cell r="V65">
            <v>44</v>
          </cell>
          <cell r="W65">
            <v>10498.657249114836</v>
          </cell>
          <cell r="Y65">
            <v>11</v>
          </cell>
          <cell r="Z65">
            <v>33</v>
          </cell>
          <cell r="AA65">
            <v>50</v>
          </cell>
          <cell r="AB65">
            <v>1.89</v>
          </cell>
        </row>
        <row r="66">
          <cell r="D66" t="str">
            <v>CDS000061</v>
          </cell>
          <cell r="E66" t="str">
            <v>Dorlan Avenue</v>
          </cell>
          <cell r="F66">
            <v>5938.5013432258056</v>
          </cell>
          <cell r="G66">
            <v>31</v>
          </cell>
          <cell r="H66">
            <v>0</v>
          </cell>
          <cell r="I66">
            <v>31</v>
          </cell>
          <cell r="J66">
            <v>26</v>
          </cell>
          <cell r="K66">
            <v>4</v>
          </cell>
          <cell r="L66">
            <v>22</v>
          </cell>
          <cell r="M66">
            <v>0</v>
          </cell>
          <cell r="N66">
            <v>0</v>
          </cell>
          <cell r="O66">
            <v>0</v>
          </cell>
          <cell r="P66">
            <v>619.43999999999994</v>
          </cell>
          <cell r="Q66">
            <v>5319.061343225806</v>
          </cell>
          <cell r="R66">
            <v>242.43791427405293</v>
          </cell>
          <cell r="S66">
            <v>14.44693935483871</v>
          </cell>
          <cell r="T66">
            <v>0.55565151364764265</v>
          </cell>
          <cell r="U66">
            <v>22</v>
          </cell>
          <cell r="V66">
            <v>26</v>
          </cell>
          <cell r="W66">
            <v>5319.061343225806</v>
          </cell>
          <cell r="Y66">
            <v>4</v>
          </cell>
          <cell r="Z66">
            <v>22</v>
          </cell>
          <cell r="AA66">
            <v>50</v>
          </cell>
          <cell r="AB66">
            <v>0.6</v>
          </cell>
        </row>
        <row r="67">
          <cell r="D67" t="str">
            <v>CDS000062</v>
          </cell>
          <cell r="E67" t="str">
            <v>Farley Avenue</v>
          </cell>
          <cell r="F67">
            <v>13111.796380645166</v>
          </cell>
          <cell r="G67">
            <v>31</v>
          </cell>
          <cell r="H67">
            <v>0</v>
          </cell>
          <cell r="I67">
            <v>31</v>
          </cell>
          <cell r="J67">
            <v>52</v>
          </cell>
          <cell r="K67">
            <v>11</v>
          </cell>
          <cell r="L67">
            <v>41</v>
          </cell>
          <cell r="M67">
            <v>0</v>
          </cell>
          <cell r="N67">
            <v>0</v>
          </cell>
          <cell r="O67">
            <v>0</v>
          </cell>
          <cell r="P67">
            <v>2446.788</v>
          </cell>
          <cell r="Q67">
            <v>10665.008380645164</v>
          </cell>
          <cell r="R67">
            <v>268.40037223444608</v>
          </cell>
          <cell r="S67">
            <v>71.185645161290296</v>
          </cell>
          <cell r="T67">
            <v>1.3689547146401979</v>
          </cell>
          <cell r="U67">
            <v>41</v>
          </cell>
          <cell r="V67">
            <v>52</v>
          </cell>
          <cell r="W67">
            <v>10665.008380645164</v>
          </cell>
          <cell r="Y67">
            <v>11</v>
          </cell>
          <cell r="Z67">
            <v>41</v>
          </cell>
          <cell r="AA67">
            <v>50</v>
          </cell>
          <cell r="AB67">
            <v>2.37</v>
          </cell>
        </row>
        <row r="68">
          <cell r="D68" t="str">
            <v>CDS000063</v>
          </cell>
          <cell r="E68" t="str">
            <v>Parkville Road</v>
          </cell>
          <cell r="F68">
            <v>12442.741234838713</v>
          </cell>
          <cell r="G68">
            <v>31</v>
          </cell>
          <cell r="H68">
            <v>0</v>
          </cell>
          <cell r="I68">
            <v>21</v>
          </cell>
          <cell r="J68">
            <v>40</v>
          </cell>
          <cell r="K68">
            <v>11</v>
          </cell>
          <cell r="L68">
            <v>29</v>
          </cell>
          <cell r="M68">
            <v>0</v>
          </cell>
          <cell r="N68">
            <v>0</v>
          </cell>
          <cell r="O68">
            <v>0</v>
          </cell>
          <cell r="P68">
            <v>2457.1119999999996</v>
          </cell>
          <cell r="Q68">
            <v>9974.2966228571422</v>
          </cell>
          <cell r="R68">
            <v>371.82839227799224</v>
          </cell>
          <cell r="S68">
            <v>96.101691428571428</v>
          </cell>
          <cell r="T68">
            <v>2.4025422857142855</v>
          </cell>
          <cell r="U68">
            <v>29</v>
          </cell>
          <cell r="V68">
            <v>40</v>
          </cell>
          <cell r="W68">
            <v>9974.2966228571422</v>
          </cell>
          <cell r="Y68">
            <v>11</v>
          </cell>
          <cell r="Z68">
            <v>29</v>
          </cell>
          <cell r="AA68">
            <v>50</v>
          </cell>
          <cell r="AB68">
            <v>2.38</v>
          </cell>
        </row>
        <row r="69">
          <cell r="D69" t="str">
            <v>CDS000064</v>
          </cell>
          <cell r="E69" t="str">
            <v>Abington Road</v>
          </cell>
          <cell r="F69">
            <v>9938.1454954838719</v>
          </cell>
          <cell r="G69">
            <v>31</v>
          </cell>
          <cell r="H69">
            <v>1468.8000000000002</v>
          </cell>
          <cell r="I69">
            <v>31</v>
          </cell>
          <cell r="J69">
            <v>38</v>
          </cell>
          <cell r="K69">
            <v>5</v>
          </cell>
          <cell r="L69">
            <v>33</v>
          </cell>
          <cell r="M69">
            <v>1516.3891200000003</v>
          </cell>
          <cell r="N69">
            <v>1516.3891200000003</v>
          </cell>
          <cell r="O69">
            <v>2064.374238240001</v>
          </cell>
          <cell r="P69">
            <v>1032.4000000000005</v>
          </cell>
          <cell r="Q69">
            <v>6841.3712572438717</v>
          </cell>
          <cell r="R69">
            <v>212.96454786228722</v>
          </cell>
          <cell r="S69">
            <v>53.141957419354824</v>
          </cell>
          <cell r="T69">
            <v>1.3984725636672322</v>
          </cell>
          <cell r="U69">
            <v>33</v>
          </cell>
          <cell r="V69">
            <v>38</v>
          </cell>
          <cell r="W69">
            <v>6841.3712572438717</v>
          </cell>
          <cell r="Y69">
            <v>6</v>
          </cell>
          <cell r="Z69">
            <v>32</v>
          </cell>
          <cell r="AA69">
            <v>50</v>
          </cell>
          <cell r="AB69">
            <v>1</v>
          </cell>
        </row>
        <row r="70">
          <cell r="D70" t="str">
            <v>CDS000065</v>
          </cell>
          <cell r="E70" t="str">
            <v>Bankfield Road</v>
          </cell>
          <cell r="F70">
            <v>6569.9404954838719</v>
          </cell>
          <cell r="G70">
            <v>31</v>
          </cell>
          <cell r="H70">
            <v>0</v>
          </cell>
          <cell r="I70">
            <v>31</v>
          </cell>
          <cell r="J70">
            <v>27</v>
          </cell>
          <cell r="K70">
            <v>6</v>
          </cell>
          <cell r="L70">
            <v>21</v>
          </cell>
          <cell r="M70">
            <v>0</v>
          </cell>
          <cell r="N70">
            <v>0</v>
          </cell>
          <cell r="O70">
            <v>0</v>
          </cell>
          <cell r="P70">
            <v>1032.4000000000005</v>
          </cell>
          <cell r="Q70">
            <v>5537.5404954838696</v>
          </cell>
          <cell r="R70">
            <v>281.98337211686851</v>
          </cell>
          <cell r="S70">
            <v>11.000055483870968</v>
          </cell>
          <cell r="T70">
            <v>0.40740946236559139</v>
          </cell>
          <cell r="U70">
            <v>21</v>
          </cell>
          <cell r="V70">
            <v>27</v>
          </cell>
          <cell r="W70">
            <v>5537.5404954838696</v>
          </cell>
          <cell r="Y70">
            <v>8</v>
          </cell>
          <cell r="Z70">
            <v>19</v>
          </cell>
          <cell r="AA70">
            <v>50</v>
          </cell>
          <cell r="AB70">
            <v>1</v>
          </cell>
        </row>
        <row r="71">
          <cell r="D71" t="str">
            <v>CDS000066</v>
          </cell>
          <cell r="E71" t="str">
            <v>Pine Grove</v>
          </cell>
          <cell r="F71">
            <v>6844.1326141935488</v>
          </cell>
          <cell r="G71">
            <v>31</v>
          </cell>
          <cell r="H71">
            <v>0</v>
          </cell>
          <cell r="I71">
            <v>31</v>
          </cell>
          <cell r="J71">
            <v>24</v>
          </cell>
          <cell r="K71">
            <v>12</v>
          </cell>
          <cell r="L71">
            <v>12</v>
          </cell>
          <cell r="M71">
            <v>0</v>
          </cell>
          <cell r="N71">
            <v>0</v>
          </cell>
          <cell r="O71">
            <v>0</v>
          </cell>
          <cell r="P71">
            <v>2570.6760000000013</v>
          </cell>
          <cell r="Q71">
            <v>4273.4566141935475</v>
          </cell>
          <cell r="R71">
            <v>356.12138451612901</v>
          </cell>
          <cell r="S71">
            <v>41.302660645161289</v>
          </cell>
          <cell r="T71">
            <v>1.7209441935483871</v>
          </cell>
          <cell r="U71">
            <v>12</v>
          </cell>
          <cell r="V71">
            <v>24</v>
          </cell>
          <cell r="W71">
            <v>4273.4566141935475</v>
          </cell>
          <cell r="Y71">
            <v>12</v>
          </cell>
          <cell r="Z71">
            <v>12</v>
          </cell>
          <cell r="AA71">
            <v>50</v>
          </cell>
          <cell r="AB71">
            <v>2.4900000000000002</v>
          </cell>
        </row>
        <row r="72">
          <cell r="D72" t="str">
            <v>CDS000067</v>
          </cell>
          <cell r="E72" t="str">
            <v>Orwell Avenue</v>
          </cell>
          <cell r="F72">
            <v>6931.1273006451629</v>
          </cell>
          <cell r="G72">
            <v>31</v>
          </cell>
          <cell r="H72">
            <v>0</v>
          </cell>
          <cell r="I72">
            <v>31</v>
          </cell>
          <cell r="J72">
            <v>24</v>
          </cell>
          <cell r="K72">
            <v>1</v>
          </cell>
          <cell r="L72">
            <v>23</v>
          </cell>
          <cell r="M72">
            <v>0</v>
          </cell>
          <cell r="N72">
            <v>0</v>
          </cell>
          <cell r="O72">
            <v>0</v>
          </cell>
          <cell r="P72">
            <v>0</v>
          </cell>
          <cell r="Q72">
            <v>6931.1273006451629</v>
          </cell>
          <cell r="R72">
            <v>301.35336089761574</v>
          </cell>
          <cell r="S72">
            <v>44.819481709943226</v>
          </cell>
          <cell r="T72">
            <v>1.8674784045809678</v>
          </cell>
          <cell r="U72">
            <v>23</v>
          </cell>
          <cell r="V72">
            <v>24</v>
          </cell>
          <cell r="W72">
            <v>6931.1273006451629</v>
          </cell>
          <cell r="Y72">
            <v>0</v>
          </cell>
          <cell r="Z72">
            <v>24</v>
          </cell>
          <cell r="AA72">
            <v>50</v>
          </cell>
          <cell r="AB72">
            <v>0</v>
          </cell>
        </row>
        <row r="73">
          <cell r="D73" t="str">
            <v>CDS000068</v>
          </cell>
          <cell r="E73" t="str">
            <v>Cardew Avenue</v>
          </cell>
          <cell r="F73">
            <v>4522.5910527741917</v>
          </cell>
          <cell r="G73">
            <v>31</v>
          </cell>
          <cell r="H73">
            <v>0</v>
          </cell>
          <cell r="I73">
            <v>31</v>
          </cell>
          <cell r="J73">
            <v>24</v>
          </cell>
          <cell r="K73">
            <v>1</v>
          </cell>
          <cell r="L73">
            <v>23</v>
          </cell>
          <cell r="M73">
            <v>0</v>
          </cell>
          <cell r="N73">
            <v>0</v>
          </cell>
          <cell r="O73">
            <v>0</v>
          </cell>
          <cell r="P73">
            <v>216.80400000000006</v>
          </cell>
          <cell r="Q73">
            <v>4305.7870527741916</v>
          </cell>
          <cell r="R73">
            <v>197.83881591605913</v>
          </cell>
          <cell r="S73">
            <v>29.053734959522586</v>
          </cell>
          <cell r="T73">
            <v>1.2105722899801077</v>
          </cell>
          <cell r="U73">
            <v>23</v>
          </cell>
          <cell r="V73">
            <v>24</v>
          </cell>
          <cell r="W73">
            <v>4305.7870527741916</v>
          </cell>
          <cell r="Y73">
            <v>1</v>
          </cell>
          <cell r="Z73">
            <v>23</v>
          </cell>
          <cell r="AA73">
            <v>50</v>
          </cell>
          <cell r="AB73">
            <v>0.21</v>
          </cell>
        </row>
        <row r="74">
          <cell r="D74" t="str">
            <v>CDS000069</v>
          </cell>
          <cell r="E74" t="str">
            <v>Liffey Avenue</v>
          </cell>
          <cell r="F74">
            <v>6267.2441458064504</v>
          </cell>
          <cell r="G74">
            <v>31</v>
          </cell>
          <cell r="H74">
            <v>2419.1999999999998</v>
          </cell>
          <cell r="I74">
            <v>31</v>
          </cell>
          <cell r="J74">
            <v>20</v>
          </cell>
          <cell r="K74">
            <v>4</v>
          </cell>
          <cell r="L74">
            <v>16</v>
          </cell>
          <cell r="M74">
            <v>2497.5820799999997</v>
          </cell>
          <cell r="N74">
            <v>2497.5820799999997</v>
          </cell>
          <cell r="O74">
            <v>2036.0497248000011</v>
          </cell>
          <cell r="P74">
            <v>361.34000000000009</v>
          </cell>
          <cell r="Q74">
            <v>3869.8544210064515</v>
          </cell>
          <cell r="R74">
            <v>243.69695768898154</v>
          </cell>
          <cell r="S74">
            <v>63.932202580645182</v>
          </cell>
          <cell r="T74">
            <v>3.1966101290322593</v>
          </cell>
          <cell r="U74">
            <v>16</v>
          </cell>
          <cell r="V74">
            <v>20</v>
          </cell>
          <cell r="W74">
            <v>3869.8544210064515</v>
          </cell>
          <cell r="Y74">
            <v>3</v>
          </cell>
          <cell r="Z74">
            <v>17</v>
          </cell>
          <cell r="AA74">
            <v>50</v>
          </cell>
          <cell r="AB74">
            <v>0.35</v>
          </cell>
        </row>
        <row r="75">
          <cell r="D75" t="str">
            <v>CDS000070</v>
          </cell>
          <cell r="E75" t="str">
            <v>Gleave Avenue</v>
          </cell>
          <cell r="F75">
            <v>10377.188581935485</v>
          </cell>
          <cell r="G75">
            <v>31</v>
          </cell>
          <cell r="H75">
            <v>0</v>
          </cell>
          <cell r="I75">
            <v>31</v>
          </cell>
          <cell r="J75">
            <v>35</v>
          </cell>
          <cell r="K75">
            <v>25</v>
          </cell>
          <cell r="L75">
            <v>10</v>
          </cell>
          <cell r="M75">
            <v>0</v>
          </cell>
          <cell r="N75">
            <v>0</v>
          </cell>
          <cell r="O75">
            <v>0</v>
          </cell>
          <cell r="P75">
            <v>5296.2119999999995</v>
          </cell>
          <cell r="Q75">
            <v>5080.9765819354834</v>
          </cell>
          <cell r="R75">
            <v>514.56486690326142</v>
          </cell>
          <cell r="S75">
            <v>78.558979354838712</v>
          </cell>
          <cell r="T75">
            <v>2.2445422672811062</v>
          </cell>
          <cell r="U75">
            <v>10</v>
          </cell>
          <cell r="V75">
            <v>35</v>
          </cell>
          <cell r="W75">
            <v>5080.9765819354834</v>
          </cell>
          <cell r="Y75">
            <v>21</v>
          </cell>
          <cell r="Z75">
            <v>10</v>
          </cell>
          <cell r="AA75">
            <v>50</v>
          </cell>
          <cell r="AB75">
            <v>5.13</v>
          </cell>
        </row>
        <row r="76">
          <cell r="D76" t="str">
            <v>CDS000071</v>
          </cell>
          <cell r="E76" t="str">
            <v>Howey Rise</v>
          </cell>
          <cell r="F76">
            <v>10263.321522580647</v>
          </cell>
          <cell r="G76">
            <v>31</v>
          </cell>
          <cell r="H76">
            <v>0</v>
          </cell>
          <cell r="I76">
            <v>31</v>
          </cell>
          <cell r="J76">
            <v>36</v>
          </cell>
          <cell r="K76">
            <v>27</v>
          </cell>
          <cell r="L76">
            <v>9</v>
          </cell>
          <cell r="M76">
            <v>0</v>
          </cell>
          <cell r="N76">
            <v>0</v>
          </cell>
          <cell r="O76">
            <v>0</v>
          </cell>
          <cell r="P76">
            <v>5853.7080000000033</v>
          </cell>
          <cell r="Q76">
            <v>4409.6135225806447</v>
          </cell>
          <cell r="R76">
            <v>498.19989173159928</v>
          </cell>
          <cell r="S76">
            <v>73.103910967741925</v>
          </cell>
          <cell r="T76">
            <v>2.0306641935483869</v>
          </cell>
          <cell r="U76">
            <v>9</v>
          </cell>
          <cell r="V76">
            <v>36</v>
          </cell>
          <cell r="W76">
            <v>4409.6135225806447</v>
          </cell>
          <cell r="Y76">
            <v>26</v>
          </cell>
          <cell r="Z76">
            <v>10</v>
          </cell>
          <cell r="AA76">
            <v>50</v>
          </cell>
          <cell r="AB76">
            <v>5.67</v>
          </cell>
        </row>
        <row r="77">
          <cell r="D77" t="str">
            <v>CDS000072</v>
          </cell>
          <cell r="E77" t="str">
            <v>Griffin Grove</v>
          </cell>
          <cell r="F77">
            <v>14067.332535483871</v>
          </cell>
          <cell r="G77">
            <v>31</v>
          </cell>
          <cell r="H77">
            <v>950.40000000000009</v>
          </cell>
          <cell r="I77">
            <v>31</v>
          </cell>
          <cell r="J77">
            <v>38</v>
          </cell>
          <cell r="K77">
            <v>0</v>
          </cell>
          <cell r="L77">
            <v>38</v>
          </cell>
          <cell r="M77">
            <v>981.19296000000008</v>
          </cell>
          <cell r="N77">
            <v>981.19296000000008</v>
          </cell>
          <cell r="O77">
            <v>843.37623216000054</v>
          </cell>
          <cell r="P77">
            <v>0</v>
          </cell>
          <cell r="Q77">
            <v>13223.95630332387</v>
          </cell>
          <cell r="R77">
            <v>393.33344226058807</v>
          </cell>
          <cell r="S77">
            <v>84.313776774193542</v>
          </cell>
          <cell r="T77">
            <v>2.2187835993208829</v>
          </cell>
          <cell r="U77">
            <v>38</v>
          </cell>
          <cell r="V77">
            <v>38</v>
          </cell>
          <cell r="W77">
            <v>13223.95630332387</v>
          </cell>
          <cell r="Y77">
            <v>0</v>
          </cell>
          <cell r="Z77">
            <v>38</v>
          </cell>
          <cell r="AA77">
            <v>50</v>
          </cell>
          <cell r="AB77">
            <v>0</v>
          </cell>
        </row>
        <row r="78">
          <cell r="D78" t="str">
            <v>CDS000073</v>
          </cell>
          <cell r="E78" t="str">
            <v>St.Hildas Road</v>
          </cell>
          <cell r="F78">
            <v>4596.2835149999992</v>
          </cell>
          <cell r="G78">
            <v>24</v>
          </cell>
          <cell r="H78">
            <v>1036.8000000000002</v>
          </cell>
          <cell r="I78">
            <v>23</v>
          </cell>
          <cell r="J78">
            <v>46</v>
          </cell>
          <cell r="K78">
            <v>13</v>
          </cell>
          <cell r="L78">
            <v>33</v>
          </cell>
          <cell r="M78">
            <v>1070.3923200000002</v>
          </cell>
          <cell r="N78">
            <v>1070.3923200000002</v>
          </cell>
          <cell r="O78">
            <v>1088.58898944</v>
          </cell>
          <cell r="P78">
            <v>3572.1040000000012</v>
          </cell>
          <cell r="Q78">
            <v>-87.56946074434795</v>
          </cell>
          <cell r="R78" t="str">
            <v/>
          </cell>
          <cell r="S78">
            <v>34.176928695652165</v>
          </cell>
          <cell r="T78">
            <v>0.74297671077504712</v>
          </cell>
          <cell r="U78" t="str">
            <v/>
          </cell>
          <cell r="V78" t="str">
            <v/>
          </cell>
          <cell r="W78" t="str">
            <v/>
          </cell>
          <cell r="Y78">
            <v>13</v>
          </cell>
          <cell r="Z78">
            <v>33</v>
          </cell>
          <cell r="AA78">
            <v>50</v>
          </cell>
          <cell r="AB78">
            <v>3.46</v>
          </cell>
        </row>
        <row r="79">
          <cell r="D79" t="str">
            <v>CDS000074</v>
          </cell>
          <cell r="E79" t="str">
            <v>Hale Low Road</v>
          </cell>
          <cell r="F79">
            <v>8975.9253832258055</v>
          </cell>
          <cell r="G79">
            <v>31</v>
          </cell>
          <cell r="H79">
            <v>518.40000000000009</v>
          </cell>
          <cell r="I79">
            <v>31</v>
          </cell>
          <cell r="J79">
            <v>35</v>
          </cell>
          <cell r="K79">
            <v>15</v>
          </cell>
          <cell r="L79">
            <v>20</v>
          </cell>
          <cell r="M79">
            <v>535.19616000000008</v>
          </cell>
          <cell r="N79">
            <v>535.19616000000008</v>
          </cell>
          <cell r="O79">
            <v>475.03119168000006</v>
          </cell>
          <cell r="P79">
            <v>4088.3040000000028</v>
          </cell>
          <cell r="Q79">
            <v>4412.5901915458062</v>
          </cell>
          <cell r="R79">
            <v>230.47084870627808</v>
          </cell>
          <cell r="S79">
            <v>65.970359999999999</v>
          </cell>
          <cell r="T79">
            <v>1.8848674285714286</v>
          </cell>
          <cell r="U79">
            <v>20</v>
          </cell>
          <cell r="V79">
            <v>35</v>
          </cell>
          <cell r="W79">
            <v>4412.5901915458062</v>
          </cell>
          <cell r="Y79">
            <v>15</v>
          </cell>
          <cell r="Z79">
            <v>20</v>
          </cell>
          <cell r="AA79">
            <v>50</v>
          </cell>
          <cell r="AB79">
            <v>3.96</v>
          </cell>
        </row>
        <row r="80">
          <cell r="D80" t="str">
            <v>CDS000075</v>
          </cell>
          <cell r="E80" t="str">
            <v>Gaskell Avenue</v>
          </cell>
          <cell r="F80">
            <v>4898.0143209032249</v>
          </cell>
          <cell r="G80">
            <v>31</v>
          </cell>
          <cell r="H80">
            <v>0</v>
          </cell>
          <cell r="I80">
            <v>31</v>
          </cell>
          <cell r="J80">
            <v>30</v>
          </cell>
          <cell r="K80">
            <v>0</v>
          </cell>
          <cell r="L80">
            <v>30</v>
          </cell>
          <cell r="M80">
            <v>0</v>
          </cell>
          <cell r="N80">
            <v>0</v>
          </cell>
          <cell r="O80">
            <v>0</v>
          </cell>
          <cell r="P80">
            <v>0</v>
          </cell>
          <cell r="Q80">
            <v>4898.0143209032249</v>
          </cell>
          <cell r="R80">
            <v>163.81917586133423</v>
          </cell>
          <cell r="S80">
            <v>27.245369032258058</v>
          </cell>
          <cell r="T80">
            <v>0.90817896774193529</v>
          </cell>
          <cell r="U80">
            <v>30</v>
          </cell>
          <cell r="V80">
            <v>30</v>
          </cell>
          <cell r="W80">
            <v>4898.0143209032249</v>
          </cell>
          <cell r="Y80">
            <v>0</v>
          </cell>
          <cell r="Z80">
            <v>30</v>
          </cell>
          <cell r="AA80">
            <v>50</v>
          </cell>
          <cell r="AB80">
            <v>0</v>
          </cell>
        </row>
        <row r="81">
          <cell r="D81" t="str">
            <v>CDS000076</v>
          </cell>
          <cell r="E81" t="str">
            <v>Tabley Close</v>
          </cell>
          <cell r="F81">
            <v>8857.2027135483877</v>
          </cell>
          <cell r="G81">
            <v>31</v>
          </cell>
          <cell r="H81">
            <v>0</v>
          </cell>
          <cell r="I81">
            <v>31</v>
          </cell>
          <cell r="J81">
            <v>30</v>
          </cell>
          <cell r="K81">
            <v>10</v>
          </cell>
          <cell r="L81">
            <v>20</v>
          </cell>
          <cell r="M81">
            <v>0</v>
          </cell>
          <cell r="N81">
            <v>0</v>
          </cell>
          <cell r="O81">
            <v>0</v>
          </cell>
          <cell r="P81">
            <v>2653.2679999999978</v>
          </cell>
          <cell r="Q81">
            <v>6203.9347135483886</v>
          </cell>
          <cell r="R81">
            <v>310.19673567741944</v>
          </cell>
          <cell r="S81">
            <v>38.575126451612903</v>
          </cell>
          <cell r="T81">
            <v>1.2858375483870967</v>
          </cell>
          <cell r="U81">
            <v>20</v>
          </cell>
          <cell r="V81">
            <v>30</v>
          </cell>
          <cell r="W81">
            <v>6203.9347135483886</v>
          </cell>
          <cell r="Y81">
            <v>11</v>
          </cell>
          <cell r="Z81">
            <v>19</v>
          </cell>
          <cell r="AA81">
            <v>50</v>
          </cell>
          <cell r="AB81">
            <v>2.57</v>
          </cell>
        </row>
        <row r="82">
          <cell r="D82" t="str">
            <v>CDS000077</v>
          </cell>
          <cell r="E82" t="str">
            <v>Wellington Terrace</v>
          </cell>
          <cell r="F82">
            <v>2564.3617083870977</v>
          </cell>
          <cell r="G82">
            <v>31</v>
          </cell>
          <cell r="H82">
            <v>0</v>
          </cell>
          <cell r="I82">
            <v>31</v>
          </cell>
          <cell r="J82">
            <v>41</v>
          </cell>
          <cell r="K82">
            <v>1</v>
          </cell>
          <cell r="L82">
            <v>40</v>
          </cell>
          <cell r="M82">
            <v>0</v>
          </cell>
          <cell r="N82">
            <v>0</v>
          </cell>
          <cell r="O82">
            <v>0</v>
          </cell>
          <cell r="P82">
            <v>278.74799999999982</v>
          </cell>
          <cell r="Q82">
            <v>2285.6137083870972</v>
          </cell>
          <cell r="R82" t="str">
            <v/>
          </cell>
          <cell r="S82">
            <v>18.163579354838713</v>
          </cell>
          <cell r="T82">
            <v>0.44301413060582229</v>
          </cell>
          <cell r="U82" t="str">
            <v/>
          </cell>
          <cell r="V82" t="str">
            <v/>
          </cell>
          <cell r="W82" t="str">
            <v/>
          </cell>
          <cell r="Y82">
            <v>1</v>
          </cell>
          <cell r="Z82">
            <v>40</v>
          </cell>
          <cell r="AA82">
            <v>50</v>
          </cell>
          <cell r="AB82">
            <v>0.27</v>
          </cell>
        </row>
        <row r="83">
          <cell r="D83" t="str">
            <v>CDS000078</v>
          </cell>
          <cell r="E83" t="str">
            <v>Palmer Road</v>
          </cell>
          <cell r="F83">
            <v>22082.386587096771</v>
          </cell>
          <cell r="G83">
            <v>31</v>
          </cell>
          <cell r="H83">
            <v>12960</v>
          </cell>
          <cell r="I83">
            <v>31</v>
          </cell>
          <cell r="J83">
            <v>19</v>
          </cell>
          <cell r="K83">
            <v>0</v>
          </cell>
          <cell r="L83">
            <v>19</v>
          </cell>
          <cell r="M83">
            <v>13379.904</v>
          </cell>
          <cell r="N83">
            <v>13379.904</v>
          </cell>
          <cell r="O83">
            <v>12808.470600000002</v>
          </cell>
          <cell r="P83">
            <v>0</v>
          </cell>
          <cell r="Q83">
            <v>9273.9159870967724</v>
          </cell>
          <cell r="R83">
            <v>534.69647940728066</v>
          </cell>
          <cell r="S83">
            <v>157.29779612903224</v>
          </cell>
          <cell r="T83">
            <v>8.2788313752122225</v>
          </cell>
          <cell r="U83">
            <v>19</v>
          </cell>
          <cell r="V83">
            <v>19</v>
          </cell>
          <cell r="W83">
            <v>9273.9159870967724</v>
          </cell>
          <cell r="Y83">
            <v>0</v>
          </cell>
          <cell r="Z83">
            <v>19</v>
          </cell>
          <cell r="AA83">
            <v>50</v>
          </cell>
          <cell r="AB83">
            <v>0</v>
          </cell>
        </row>
        <row r="84">
          <cell r="D84" t="str">
            <v>CDS000079</v>
          </cell>
          <cell r="E84" t="str">
            <v>Fernleigh Close</v>
          </cell>
          <cell r="F84">
            <v>0</v>
          </cell>
          <cell r="G84">
            <v>8</v>
          </cell>
          <cell r="H84">
            <v>0</v>
          </cell>
          <cell r="I84">
            <v>9</v>
          </cell>
          <cell r="J84">
            <v>25</v>
          </cell>
          <cell r="K84">
            <v>5</v>
          </cell>
          <cell r="L84">
            <v>20</v>
          </cell>
          <cell r="M84">
            <v>0</v>
          </cell>
          <cell r="N84">
            <v>0</v>
          </cell>
          <cell r="O84">
            <v>0</v>
          </cell>
          <cell r="P84">
            <v>877.54</v>
          </cell>
          <cell r="Q84">
            <v>-877.54</v>
          </cell>
          <cell r="R84" t="str">
            <v/>
          </cell>
          <cell r="S84">
            <v>0</v>
          </cell>
          <cell r="T84">
            <v>0</v>
          </cell>
          <cell r="U84" t="str">
            <v/>
          </cell>
          <cell r="V84" t="str">
            <v/>
          </cell>
          <cell r="W84" t="str">
            <v/>
          </cell>
          <cell r="Y84">
            <v>5</v>
          </cell>
          <cell r="Z84">
            <v>20</v>
          </cell>
          <cell r="AA84">
            <v>50</v>
          </cell>
          <cell r="AB84">
            <v>0.85</v>
          </cell>
        </row>
        <row r="85">
          <cell r="D85" t="str">
            <v>CDS000080</v>
          </cell>
          <cell r="E85" t="str">
            <v>Bedford Avenue</v>
          </cell>
          <cell r="F85">
            <v>8653.5368361290311</v>
          </cell>
          <cell r="G85">
            <v>31</v>
          </cell>
          <cell r="H85">
            <v>950.40000000000009</v>
          </cell>
          <cell r="I85">
            <v>31</v>
          </cell>
          <cell r="J85">
            <v>30</v>
          </cell>
          <cell r="K85">
            <v>6</v>
          </cell>
          <cell r="L85">
            <v>24</v>
          </cell>
          <cell r="M85">
            <v>981.19296000000008</v>
          </cell>
          <cell r="N85">
            <v>981.19296000000008</v>
          </cell>
          <cell r="O85">
            <v>896.81036544000006</v>
          </cell>
          <cell r="P85">
            <v>1290.5</v>
          </cell>
          <cell r="Q85">
            <v>6466.2264706890319</v>
          </cell>
          <cell r="R85">
            <v>284.01484354264898</v>
          </cell>
          <cell r="S85">
            <v>74.812366451612888</v>
          </cell>
          <cell r="T85">
            <v>2.4937455483870963</v>
          </cell>
          <cell r="U85">
            <v>24</v>
          </cell>
          <cell r="V85">
            <v>30</v>
          </cell>
          <cell r="W85">
            <v>6466.2264706890319</v>
          </cell>
          <cell r="Y85">
            <v>6</v>
          </cell>
          <cell r="Z85">
            <v>24</v>
          </cell>
          <cell r="AA85">
            <v>50</v>
          </cell>
          <cell r="AB85">
            <v>1.25</v>
          </cell>
        </row>
        <row r="86">
          <cell r="D86" t="str">
            <v>CDS000081</v>
          </cell>
          <cell r="E86" t="str">
            <v>Aconbury Close</v>
          </cell>
          <cell r="F86">
            <v>9935.2368750000005</v>
          </cell>
          <cell r="G86">
            <v>16</v>
          </cell>
          <cell r="H86">
            <v>0</v>
          </cell>
          <cell r="I86">
            <v>17</v>
          </cell>
          <cell r="J86">
            <v>28</v>
          </cell>
          <cell r="K86">
            <v>1</v>
          </cell>
          <cell r="L86">
            <v>27</v>
          </cell>
          <cell r="M86">
            <v>0</v>
          </cell>
          <cell r="N86">
            <v>0</v>
          </cell>
          <cell r="O86">
            <v>0</v>
          </cell>
          <cell r="P86">
            <v>103.24</v>
          </cell>
          <cell r="Q86">
            <v>9831.9968750000007</v>
          </cell>
          <cell r="R86">
            <v>367.19364716236458</v>
          </cell>
          <cell r="S86">
            <v>68.719129055933962</v>
          </cell>
          <cell r="T86">
            <v>2.4542546091404986</v>
          </cell>
          <cell r="U86">
            <v>27</v>
          </cell>
          <cell r="V86">
            <v>28</v>
          </cell>
          <cell r="W86">
            <v>9831.9968750000007</v>
          </cell>
          <cell r="Y86">
            <v>1</v>
          </cell>
          <cell r="Z86">
            <v>27</v>
          </cell>
          <cell r="AA86">
            <v>50</v>
          </cell>
          <cell r="AB86">
            <v>0.1</v>
          </cell>
        </row>
        <row r="87">
          <cell r="D87" t="str">
            <v>CDS000082</v>
          </cell>
          <cell r="E87" t="str">
            <v>Cottesbrook Close</v>
          </cell>
          <cell r="F87" t="str">
            <v/>
          </cell>
          <cell r="G87">
            <v>0</v>
          </cell>
          <cell r="H87">
            <v>0</v>
          </cell>
          <cell r="I87">
            <v>0</v>
          </cell>
          <cell r="J87">
            <v>36</v>
          </cell>
          <cell r="K87">
            <v>5</v>
          </cell>
          <cell r="L87">
            <v>31</v>
          </cell>
          <cell r="M87">
            <v>0</v>
          </cell>
          <cell r="N87">
            <v>0</v>
          </cell>
          <cell r="O87">
            <v>0</v>
          </cell>
          <cell r="P87" t="str">
            <v/>
          </cell>
          <cell r="Q87" t="str">
            <v/>
          </cell>
          <cell r="R87" t="str">
            <v/>
          </cell>
          <cell r="S87" t="str">
            <v/>
          </cell>
          <cell r="T87" t="str">
            <v/>
          </cell>
          <cell r="U87" t="str">
            <v/>
          </cell>
          <cell r="V87" t="str">
            <v/>
          </cell>
          <cell r="W87" t="str">
            <v/>
          </cell>
          <cell r="Y87">
            <v>5</v>
          </cell>
          <cell r="Z87">
            <v>31</v>
          </cell>
          <cell r="AA87">
            <v>50</v>
          </cell>
          <cell r="AB87">
            <v>0.5</v>
          </cell>
        </row>
        <row r="88">
          <cell r="D88" t="str">
            <v>CDS000083</v>
          </cell>
          <cell r="E88" t="str">
            <v>Hollingbourne Place</v>
          </cell>
          <cell r="F88">
            <v>6776.0941238709665</v>
          </cell>
          <cell r="G88">
            <v>31</v>
          </cell>
          <cell r="H88">
            <v>0</v>
          </cell>
          <cell r="I88">
            <v>28</v>
          </cell>
          <cell r="J88">
            <v>24</v>
          </cell>
          <cell r="K88">
            <v>3</v>
          </cell>
          <cell r="L88">
            <v>21</v>
          </cell>
          <cell r="M88">
            <v>0</v>
          </cell>
          <cell r="N88">
            <v>0</v>
          </cell>
          <cell r="O88">
            <v>0</v>
          </cell>
          <cell r="P88">
            <v>196.15599999999998</v>
          </cell>
          <cell r="Q88">
            <v>6570.0534885714287</v>
          </cell>
          <cell r="R88">
            <v>325.22597826774552</v>
          </cell>
          <cell r="S88">
            <v>27.94116857142857</v>
          </cell>
          <cell r="T88">
            <v>1.1642153571428571</v>
          </cell>
          <cell r="U88">
            <v>21</v>
          </cell>
          <cell r="V88">
            <v>24</v>
          </cell>
          <cell r="W88">
            <v>6570.0534885714287</v>
          </cell>
          <cell r="Y88">
            <v>3</v>
          </cell>
          <cell r="Z88">
            <v>21</v>
          </cell>
          <cell r="AA88">
            <v>50</v>
          </cell>
          <cell r="AB88">
            <v>0.19</v>
          </cell>
        </row>
        <row r="89">
          <cell r="D89" t="str">
            <v>CDS000084</v>
          </cell>
          <cell r="E89" t="str">
            <v>Wellesbourne Place</v>
          </cell>
          <cell r="F89">
            <v>4827.9153600000009</v>
          </cell>
          <cell r="G89">
            <v>31</v>
          </cell>
          <cell r="H89">
            <v>345.6</v>
          </cell>
          <cell r="I89">
            <v>31</v>
          </cell>
          <cell r="J89">
            <v>40</v>
          </cell>
          <cell r="K89">
            <v>4</v>
          </cell>
          <cell r="L89">
            <v>36</v>
          </cell>
          <cell r="M89">
            <v>356.79743999999999</v>
          </cell>
          <cell r="N89">
            <v>356.79743999999999</v>
          </cell>
          <cell r="O89">
            <v>330.08223168000023</v>
          </cell>
          <cell r="P89">
            <v>691.70799999999974</v>
          </cell>
          <cell r="Q89">
            <v>3806.1251283200004</v>
          </cell>
          <cell r="R89" t="str">
            <v/>
          </cell>
          <cell r="S89">
            <v>47.656916129032247</v>
          </cell>
          <cell r="T89">
            <v>1.1914229032258061</v>
          </cell>
          <cell r="U89" t="str">
            <v/>
          </cell>
          <cell r="V89" t="str">
            <v/>
          </cell>
          <cell r="W89" t="str">
            <v/>
          </cell>
          <cell r="Y89">
            <v>4</v>
          </cell>
          <cell r="Z89">
            <v>36</v>
          </cell>
          <cell r="AA89">
            <v>50</v>
          </cell>
          <cell r="AB89">
            <v>0.67</v>
          </cell>
        </row>
        <row r="90">
          <cell r="D90" t="str">
            <v>CDS000085</v>
          </cell>
          <cell r="E90" t="str">
            <v>Windsor Drive</v>
          </cell>
          <cell r="F90">
            <v>0</v>
          </cell>
          <cell r="G90">
            <v>31</v>
          </cell>
          <cell r="H90">
            <v>0</v>
          </cell>
          <cell r="I90">
            <v>31</v>
          </cell>
          <cell r="J90">
            <v>31</v>
          </cell>
          <cell r="K90">
            <v>4</v>
          </cell>
          <cell r="L90">
            <v>27</v>
          </cell>
          <cell r="M90">
            <v>0</v>
          </cell>
          <cell r="N90">
            <v>0</v>
          </cell>
          <cell r="O90">
            <v>0</v>
          </cell>
          <cell r="P90">
            <v>918.83599999999956</v>
          </cell>
          <cell r="Q90">
            <v>-918.83599999999956</v>
          </cell>
          <cell r="R90" t="str">
            <v/>
          </cell>
          <cell r="S90">
            <v>0</v>
          </cell>
          <cell r="T90">
            <v>0</v>
          </cell>
          <cell r="U90" t="str">
            <v/>
          </cell>
          <cell r="V90" t="str">
            <v/>
          </cell>
          <cell r="W90" t="str">
            <v/>
          </cell>
          <cell r="Y90">
            <v>4</v>
          </cell>
          <cell r="Z90">
            <v>27</v>
          </cell>
          <cell r="AA90">
            <v>50</v>
          </cell>
          <cell r="AB90">
            <v>0.89</v>
          </cell>
        </row>
        <row r="91">
          <cell r="D91" t="str">
            <v>CDS000086</v>
          </cell>
          <cell r="E91" t="str">
            <v>Queensway</v>
          </cell>
          <cell r="F91">
            <v>12807.361602580644</v>
          </cell>
          <cell r="G91">
            <v>31</v>
          </cell>
          <cell r="H91">
            <v>2419.1999999999998</v>
          </cell>
          <cell r="I91">
            <v>31</v>
          </cell>
          <cell r="J91">
            <v>32</v>
          </cell>
          <cell r="K91">
            <v>0</v>
          </cell>
          <cell r="L91">
            <v>32</v>
          </cell>
          <cell r="M91">
            <v>2497.5820799999997</v>
          </cell>
          <cell r="N91">
            <v>2497.5820799999997</v>
          </cell>
          <cell r="O91">
            <v>2472.710325120001</v>
          </cell>
          <cell r="P91">
            <v>0</v>
          </cell>
          <cell r="Q91">
            <v>10334.651277460644</v>
          </cell>
          <cell r="R91">
            <v>322.95785242064511</v>
          </cell>
          <cell r="S91">
            <v>74.512637419354832</v>
          </cell>
          <cell r="T91">
            <v>2.3285199193548385</v>
          </cell>
          <cell r="U91">
            <v>32</v>
          </cell>
          <cell r="V91">
            <v>32</v>
          </cell>
          <cell r="W91">
            <v>10334.651277460644</v>
          </cell>
          <cell r="Y91">
            <v>0</v>
          </cell>
          <cell r="Z91">
            <v>32</v>
          </cell>
          <cell r="AA91">
            <v>50</v>
          </cell>
          <cell r="AB91">
            <v>0</v>
          </cell>
        </row>
        <row r="92">
          <cell r="D92" t="str">
            <v>CDS000087</v>
          </cell>
          <cell r="E92" t="str">
            <v>East Leigh Drive</v>
          </cell>
          <cell r="F92" t="str">
            <v/>
          </cell>
          <cell r="G92">
            <v>0</v>
          </cell>
          <cell r="H92">
            <v>0</v>
          </cell>
          <cell r="I92">
            <v>0</v>
          </cell>
          <cell r="J92">
            <v>24</v>
          </cell>
          <cell r="K92">
            <v>9</v>
          </cell>
          <cell r="L92">
            <v>15</v>
          </cell>
          <cell r="M92">
            <v>0</v>
          </cell>
          <cell r="N92">
            <v>0</v>
          </cell>
          <cell r="O92">
            <v>0</v>
          </cell>
          <cell r="P92" t="str">
            <v/>
          </cell>
          <cell r="Q92" t="str">
            <v/>
          </cell>
          <cell r="R92" t="str">
            <v/>
          </cell>
          <cell r="S92" t="str">
            <v/>
          </cell>
          <cell r="T92" t="str">
            <v/>
          </cell>
          <cell r="U92" t="str">
            <v/>
          </cell>
          <cell r="V92" t="str">
            <v/>
          </cell>
          <cell r="W92" t="str">
            <v/>
          </cell>
          <cell r="Y92">
            <v>7</v>
          </cell>
          <cell r="Z92">
            <v>15</v>
          </cell>
          <cell r="AA92">
            <v>50</v>
          </cell>
          <cell r="AB92">
            <v>1.89</v>
          </cell>
        </row>
        <row r="93">
          <cell r="D93" t="str">
            <v>CDS000088</v>
          </cell>
          <cell r="E93" t="str">
            <v>Frome Close</v>
          </cell>
          <cell r="F93">
            <v>7959.8739367741937</v>
          </cell>
          <cell r="G93">
            <v>31</v>
          </cell>
          <cell r="H93">
            <v>518.40000000000009</v>
          </cell>
          <cell r="I93">
            <v>31</v>
          </cell>
          <cell r="J93">
            <v>16</v>
          </cell>
          <cell r="K93">
            <v>5</v>
          </cell>
          <cell r="L93">
            <v>11</v>
          </cell>
          <cell r="M93">
            <v>535.19616000000008</v>
          </cell>
          <cell r="N93">
            <v>535.19616000000008</v>
          </cell>
          <cell r="O93">
            <v>530.84769120000044</v>
          </cell>
          <cell r="P93">
            <v>1507.304000000001</v>
          </cell>
          <cell r="Q93">
            <v>5921.7222455741921</v>
          </cell>
          <cell r="R93">
            <v>538.33838596129033</v>
          </cell>
          <cell r="S93">
            <v>62.493503225806457</v>
          </cell>
          <cell r="T93">
            <v>3.9058439516129035</v>
          </cell>
          <cell r="U93">
            <v>11</v>
          </cell>
          <cell r="V93">
            <v>16</v>
          </cell>
          <cell r="W93">
            <v>5921.7222455741921</v>
          </cell>
          <cell r="Y93">
            <v>5</v>
          </cell>
          <cell r="Z93">
            <v>11</v>
          </cell>
          <cell r="AA93">
            <v>50</v>
          </cell>
          <cell r="AB93">
            <v>1.46</v>
          </cell>
        </row>
        <row r="94">
          <cell r="D94" t="str">
            <v>CDS000089</v>
          </cell>
          <cell r="E94" t="str">
            <v>Wimborne Drive</v>
          </cell>
          <cell r="F94">
            <v>6189.7641909677423</v>
          </cell>
          <cell r="G94">
            <v>31</v>
          </cell>
          <cell r="H94">
            <v>0</v>
          </cell>
          <cell r="I94">
            <v>31</v>
          </cell>
          <cell r="J94">
            <v>16</v>
          </cell>
          <cell r="K94">
            <v>8</v>
          </cell>
          <cell r="L94">
            <v>8</v>
          </cell>
          <cell r="M94">
            <v>0</v>
          </cell>
          <cell r="N94">
            <v>0</v>
          </cell>
          <cell r="O94">
            <v>0</v>
          </cell>
          <cell r="P94">
            <v>2343.5480000000002</v>
          </cell>
          <cell r="Q94">
            <v>3846.2161909677411</v>
          </cell>
          <cell r="R94">
            <v>490.58879986833438</v>
          </cell>
          <cell r="S94">
            <v>61.144722580645158</v>
          </cell>
          <cell r="T94">
            <v>3.8215451612903224</v>
          </cell>
          <cell r="U94">
            <v>8</v>
          </cell>
          <cell r="V94">
            <v>16</v>
          </cell>
          <cell r="W94">
            <v>3846.2161909677411</v>
          </cell>
          <cell r="Y94">
            <v>6</v>
          </cell>
          <cell r="Z94">
            <v>8</v>
          </cell>
          <cell r="AA94">
            <v>50</v>
          </cell>
          <cell r="AB94">
            <v>2.27</v>
          </cell>
        </row>
      </sheetData>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6"/>
  <sheetViews>
    <sheetView showGridLines="0" workbookViewId="0">
      <selection activeCell="C27" sqref="C27"/>
    </sheetView>
  </sheetViews>
  <sheetFormatPr defaultColWidth="0" defaultRowHeight="14.5" zeroHeight="1" x14ac:dyDescent="0.35"/>
  <cols>
    <col min="1" max="2" width="1.5" style="1" customWidth="1"/>
    <col min="3" max="3" width="66.58203125" style="1" customWidth="1"/>
    <col min="4" max="5" width="9" style="1" customWidth="1"/>
    <col min="6" max="21" width="0" style="1" hidden="1" customWidth="1"/>
    <col min="22" max="16384" width="9" style="1" hidden="1"/>
  </cols>
  <sheetData>
    <row r="1" spans="1:6" s="22" customFormat="1" ht="7.5" customHeight="1" x14ac:dyDescent="0.5">
      <c r="E1" s="23"/>
      <c r="F1" s="24"/>
    </row>
    <row r="2" spans="1:6" s="25" customFormat="1" ht="23.5" x14ac:dyDescent="0.55000000000000004">
      <c r="A2" s="25" t="s">
        <v>72</v>
      </c>
      <c r="F2" s="26"/>
    </row>
    <row r="3" spans="1:6" s="27" customFormat="1" ht="15.5" x14ac:dyDescent="0.35">
      <c r="F3" s="28"/>
    </row>
    <row r="4" spans="1:6" s="22" customFormat="1" ht="7.5" customHeight="1" x14ac:dyDescent="0.5">
      <c r="E4" s="23"/>
      <c r="F4" s="24"/>
    </row>
    <row r="5" spans="1:6" x14ac:dyDescent="0.35">
      <c r="C5" s="56" t="s">
        <v>115</v>
      </c>
    </row>
    <row r="6" spans="1:6" ht="58" x14ac:dyDescent="0.35">
      <c r="C6" s="29" t="s">
        <v>82</v>
      </c>
    </row>
    <row r="7" spans="1:6" ht="4.5" customHeight="1" x14ac:dyDescent="0.35"/>
    <row r="8" spans="1:6" ht="43.5" x14ac:dyDescent="0.35">
      <c r="C8" s="19" t="s">
        <v>81</v>
      </c>
    </row>
    <row r="9" spans="1:6" x14ac:dyDescent="0.35"/>
    <row r="10" spans="1:6" x14ac:dyDescent="0.35">
      <c r="C10" s="20" t="s">
        <v>73</v>
      </c>
    </row>
    <row r="11" spans="1:6" ht="6.75" customHeight="1" x14ac:dyDescent="0.35"/>
    <row r="12" spans="1:6" ht="72.5" x14ac:dyDescent="0.35">
      <c r="C12" s="19" t="s">
        <v>74</v>
      </c>
    </row>
    <row r="13" spans="1:6" ht="9" customHeight="1" x14ac:dyDescent="0.35"/>
    <row r="14" spans="1:6" ht="58" x14ac:dyDescent="0.35">
      <c r="C14" s="30" t="s">
        <v>83</v>
      </c>
    </row>
    <row r="15" spans="1:6" ht="6" customHeight="1" x14ac:dyDescent="0.35"/>
    <row r="16" spans="1:6" ht="43.5" x14ac:dyDescent="0.35">
      <c r="C16" s="21" t="s">
        <v>75</v>
      </c>
    </row>
    <row r="17" spans="3:3" x14ac:dyDescent="0.35"/>
    <row r="18" spans="3:3" x14ac:dyDescent="0.35">
      <c r="C18" s="13" t="s">
        <v>84</v>
      </c>
    </row>
    <row r="19" spans="3:3" ht="6.75" customHeight="1" x14ac:dyDescent="0.35"/>
    <row r="20" spans="3:3" ht="43.5" x14ac:dyDescent="0.35">
      <c r="C20" s="31" t="s">
        <v>85</v>
      </c>
    </row>
    <row r="21" spans="3:3" x14ac:dyDescent="0.35"/>
    <row r="22" spans="3:3" x14ac:dyDescent="0.35">
      <c r="C22" s="13" t="s">
        <v>86</v>
      </c>
    </row>
    <row r="23" spans="3:3" ht="101.5" x14ac:dyDescent="0.35">
      <c r="C23" s="57" t="s">
        <v>116</v>
      </c>
    </row>
    <row r="24" spans="3:3" x14ac:dyDescent="0.35"/>
    <row r="25" spans="3:3" x14ac:dyDescent="0.35">
      <c r="C25" s="13" t="s">
        <v>121</v>
      </c>
    </row>
    <row r="26" spans="3:3" ht="6.75" customHeight="1" x14ac:dyDescent="0.35"/>
    <row r="27" spans="3:3" ht="58" x14ac:dyDescent="0.35">
      <c r="C27" s="66" t="s">
        <v>122</v>
      </c>
    </row>
    <row r="28" spans="3:3" ht="5.25" customHeight="1" x14ac:dyDescent="0.35"/>
    <row r="29" spans="3:3" ht="29" x14ac:dyDescent="0.35">
      <c r="C29" s="66" t="s">
        <v>123</v>
      </c>
    </row>
    <row r="30" spans="3:3" ht="5.25" customHeight="1" x14ac:dyDescent="0.35"/>
    <row r="31" spans="3:3" ht="29" x14ac:dyDescent="0.35">
      <c r="C31" s="19" t="s">
        <v>77</v>
      </c>
    </row>
    <row r="32" spans="3:3" ht="6" customHeight="1" x14ac:dyDescent="0.35"/>
    <row r="33" spans="1:5" x14ac:dyDescent="0.35">
      <c r="C33" s="1" t="s">
        <v>78</v>
      </c>
    </row>
    <row r="34" spans="1:5" x14ac:dyDescent="0.35">
      <c r="C34" s="1" t="s">
        <v>79</v>
      </c>
    </row>
    <row r="35" spans="1:5" x14ac:dyDescent="0.35">
      <c r="C35" s="19"/>
    </row>
    <row r="36" spans="1:5" x14ac:dyDescent="0.35">
      <c r="A36" s="2"/>
      <c r="B36" s="14" t="s">
        <v>37</v>
      </c>
      <c r="C36" s="2"/>
      <c r="D36" s="2"/>
      <c r="E36" s="2"/>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autoPageBreaks="0"/>
  </sheetPr>
  <dimension ref="A1:AA60"/>
  <sheetViews>
    <sheetView showGridLines="0" tabSelected="1" zoomScale="90" zoomScaleNormal="90" workbookViewId="0">
      <pane ySplit="6" topLeftCell="A7" activePane="bottomLeft" state="frozen"/>
      <selection activeCell="I21" sqref="I21"/>
      <selection pane="bottomLeft" activeCell="R20" sqref="R20"/>
    </sheetView>
  </sheetViews>
  <sheetFormatPr defaultColWidth="0" defaultRowHeight="15" customHeight="1" zeroHeight="1" x14ac:dyDescent="0.35"/>
  <cols>
    <col min="1" max="4" width="2.25" style="67" customWidth="1"/>
    <col min="5" max="5" width="41.33203125" style="67" customWidth="1"/>
    <col min="6" max="10" width="12.58203125" style="67" customWidth="1"/>
    <col min="11" max="13" width="3.83203125" style="67" customWidth="1"/>
    <col min="14" max="14" width="20.5" style="67" customWidth="1"/>
    <col min="15" max="21" width="12.58203125" style="67" customWidth="1"/>
    <col min="22" max="22" width="3.83203125" style="67" customWidth="1"/>
    <col min="23" max="24" width="13.58203125" style="67" hidden="1" customWidth="1"/>
    <col min="25" max="25" width="12.33203125" style="67" hidden="1" customWidth="1"/>
    <col min="26" max="26" width="9" style="67" hidden="1" customWidth="1"/>
    <col min="27" max="27" width="12.33203125" style="67" hidden="1" customWidth="1"/>
    <col min="28" max="16384" width="9" style="67" hidden="1"/>
  </cols>
  <sheetData>
    <row r="1" spans="1:26" s="22" customFormat="1" ht="7.5" customHeight="1" x14ac:dyDescent="0.5">
      <c r="E1" s="23"/>
      <c r="F1" s="24"/>
    </row>
    <row r="2" spans="1:26" s="25" customFormat="1" ht="23.5" x14ac:dyDescent="0.55000000000000004">
      <c r="A2" s="25" t="s">
        <v>131</v>
      </c>
      <c r="F2" s="26"/>
    </row>
    <row r="3" spans="1:26" s="27" customFormat="1" ht="15.5" x14ac:dyDescent="0.35">
      <c r="F3" s="28"/>
    </row>
    <row r="4" spans="1:26" s="22" customFormat="1" ht="7.5" customHeight="1" x14ac:dyDescent="0.5">
      <c r="E4" s="23"/>
      <c r="F4" s="24"/>
    </row>
    <row r="5" spans="1:26" ht="14.5" x14ac:dyDescent="0.35"/>
    <row r="6" spans="1:26" ht="14.5" x14ac:dyDescent="0.35">
      <c r="A6" s="68"/>
      <c r="B6" s="68"/>
      <c r="C6" s="68"/>
      <c r="D6" s="68"/>
      <c r="E6" s="101" t="s">
        <v>0</v>
      </c>
      <c r="F6" s="101"/>
      <c r="G6" s="101"/>
      <c r="H6" s="101"/>
      <c r="I6" s="101"/>
      <c r="J6" s="101"/>
      <c r="K6" s="68"/>
      <c r="L6" s="68"/>
      <c r="M6" s="68"/>
      <c r="N6" s="101" t="s">
        <v>1</v>
      </c>
      <c r="O6" s="101"/>
      <c r="P6" s="101"/>
      <c r="Q6" s="101"/>
      <c r="R6" s="101"/>
      <c r="S6" s="101"/>
      <c r="T6" s="101"/>
      <c r="U6" s="101"/>
      <c r="V6" s="101"/>
      <c r="W6" s="101"/>
      <c r="X6" s="101"/>
      <c r="Y6" s="68"/>
      <c r="Z6" s="68"/>
    </row>
    <row r="7" spans="1:26" ht="14.5" x14ac:dyDescent="0.35">
      <c r="L7" s="68"/>
    </row>
    <row r="8" spans="1:26" s="69" customFormat="1" ht="58" x14ac:dyDescent="0.35">
      <c r="E8" s="63" t="s">
        <v>2</v>
      </c>
      <c r="F8" s="63" t="s">
        <v>3</v>
      </c>
      <c r="G8" s="63" t="s">
        <v>6</v>
      </c>
      <c r="H8" s="63" t="s">
        <v>7</v>
      </c>
      <c r="I8" s="63" t="s">
        <v>4</v>
      </c>
      <c r="J8" s="63" t="s">
        <v>5</v>
      </c>
      <c r="L8" s="70"/>
      <c r="N8" s="65" t="s">
        <v>14</v>
      </c>
      <c r="O8" s="65" t="s">
        <v>87</v>
      </c>
      <c r="P8" s="65" t="s">
        <v>88</v>
      </c>
      <c r="Q8" s="65" t="s">
        <v>89</v>
      </c>
      <c r="R8" s="65" t="s">
        <v>16</v>
      </c>
      <c r="S8" s="65" t="s">
        <v>17</v>
      </c>
      <c r="T8" s="65" t="s">
        <v>90</v>
      </c>
      <c r="U8" s="65" t="s">
        <v>15</v>
      </c>
      <c r="W8" s="67"/>
      <c r="X8" s="67"/>
      <c r="Y8" s="67"/>
    </row>
    <row r="9" spans="1:26" s="4" customFormat="1" ht="14.5" x14ac:dyDescent="0.35">
      <c r="E9" s="64" t="s">
        <v>8</v>
      </c>
      <c r="F9" s="64" t="s">
        <v>9</v>
      </c>
      <c r="G9" s="64" t="s">
        <v>10</v>
      </c>
      <c r="H9" s="64" t="s">
        <v>11</v>
      </c>
      <c r="I9" s="64" t="s">
        <v>10</v>
      </c>
      <c r="J9" s="64" t="s">
        <v>11</v>
      </c>
      <c r="L9" s="5"/>
      <c r="N9" s="7" t="s">
        <v>8</v>
      </c>
      <c r="O9" s="7" t="s">
        <v>91</v>
      </c>
      <c r="P9" s="7" t="s">
        <v>18</v>
      </c>
      <c r="Q9" s="7" t="s">
        <v>19</v>
      </c>
      <c r="R9" s="32" t="s">
        <v>20</v>
      </c>
      <c r="S9" s="7" t="s">
        <v>11</v>
      </c>
      <c r="T9" s="32" t="s">
        <v>20</v>
      </c>
      <c r="U9" s="7" t="s">
        <v>11</v>
      </c>
      <c r="W9" s="67"/>
      <c r="X9" s="67"/>
      <c r="Y9" s="67"/>
    </row>
    <row r="10" spans="1:26" ht="14.5" x14ac:dyDescent="0.35">
      <c r="E10" s="71" t="s">
        <v>13</v>
      </c>
      <c r="F10" s="72"/>
      <c r="G10" s="33">
        <v>0</v>
      </c>
      <c r="H10" s="6">
        <f t="shared" ref="H10:H17" si="0" xml:space="preserve"> G10 * F10</f>
        <v>0</v>
      </c>
      <c r="I10" s="33">
        <v>16</v>
      </c>
      <c r="J10" s="34">
        <f t="shared" ref="J10:J17" si="1" xml:space="preserve"> F10 * I10</f>
        <v>0</v>
      </c>
      <c r="L10" s="68"/>
      <c r="N10" s="71" t="s">
        <v>21</v>
      </c>
      <c r="O10" s="73">
        <f xml:space="preserve"> F10</f>
        <v>0</v>
      </c>
      <c r="P10" s="35">
        <v>87</v>
      </c>
      <c r="Q10" s="73">
        <f xml:space="preserve"> O10 * P10</f>
        <v>0</v>
      </c>
      <c r="R10" s="74">
        <f xml:space="preserve"> IF( SUM( $F$15:$F$17 ) = 0, $R$25, SUMPRODUCT( $Q$10:$Q$14, $R$19:$R$23 ) / Q$15 )</f>
        <v>1.8540000000000001</v>
      </c>
      <c r="S10" s="75">
        <f xml:space="preserve"> Q10 * R10</f>
        <v>0</v>
      </c>
      <c r="T10" s="36">
        <v>2.351</v>
      </c>
      <c r="U10" s="75">
        <f xml:space="preserve"> Q10 * T10</f>
        <v>0</v>
      </c>
    </row>
    <row r="11" spans="1:26" ht="14.5" x14ac:dyDescent="0.35">
      <c r="E11" s="71" t="s">
        <v>124</v>
      </c>
      <c r="F11" s="72"/>
      <c r="G11" s="33">
        <v>0</v>
      </c>
      <c r="H11" s="6">
        <f t="shared" si="0"/>
        <v>0</v>
      </c>
      <c r="I11" s="33">
        <v>16</v>
      </c>
      <c r="J11" s="34">
        <f t="shared" si="1"/>
        <v>0</v>
      </c>
      <c r="L11" s="68"/>
      <c r="N11" s="71" t="s">
        <v>22</v>
      </c>
      <c r="O11" s="73">
        <f xml:space="preserve"> SUM( F11:F14 ) - SUM( F15:F17 )</f>
        <v>0</v>
      </c>
      <c r="P11" s="35">
        <v>250</v>
      </c>
      <c r="Q11" s="73">
        <f xml:space="preserve"> O11 * P11</f>
        <v>0</v>
      </c>
      <c r="R11" s="74">
        <f xml:space="preserve"> IF( SUM( $F$15:$F$17 ) = 0, $R$25, SUMPRODUCT( $Q$10:$Q$14, $R$19:$R$23 ) / Q$15 )</f>
        <v>1.8540000000000001</v>
      </c>
      <c r="S11" s="75">
        <f xml:space="preserve"> Q11 * R11</f>
        <v>0</v>
      </c>
      <c r="T11" s="36">
        <v>2.3969999999999994</v>
      </c>
      <c r="U11" s="75">
        <f xml:space="preserve"> Q11 * T11</f>
        <v>0</v>
      </c>
    </row>
    <row r="12" spans="1:26" ht="14.5" x14ac:dyDescent="0.35">
      <c r="E12" s="71" t="s">
        <v>125</v>
      </c>
      <c r="F12" s="72"/>
      <c r="G12" s="33">
        <v>0</v>
      </c>
      <c r="H12" s="6">
        <f t="shared" si="0"/>
        <v>0</v>
      </c>
      <c r="I12" s="33">
        <v>73.89</v>
      </c>
      <c r="J12" s="34">
        <f t="shared" si="1"/>
        <v>0</v>
      </c>
      <c r="L12" s="68"/>
      <c r="N12" s="71" t="s">
        <v>25</v>
      </c>
      <c r="O12" s="73">
        <f xml:space="preserve"> F15</f>
        <v>0</v>
      </c>
      <c r="P12" s="35">
        <v>50000</v>
      </c>
      <c r="Q12" s="73">
        <f xml:space="preserve"> O12 * P12</f>
        <v>0</v>
      </c>
      <c r="R12" s="74">
        <f xml:space="preserve"> IF( SUM( $F$15:$F$17 ) = 0, $R$25, SUMPRODUCT( $Q$10:$Q$14, $R$19:$R$23 ) / Q$15 )</f>
        <v>1.8540000000000001</v>
      </c>
      <c r="S12" s="75">
        <f xml:space="preserve"> Q12 * R12</f>
        <v>0</v>
      </c>
      <c r="T12" s="36">
        <v>1.833</v>
      </c>
      <c r="U12" s="75">
        <f xml:space="preserve"> Q12 * T12</f>
        <v>0</v>
      </c>
    </row>
    <row r="13" spans="1:26" ht="15" customHeight="1" x14ac:dyDescent="0.35">
      <c r="E13" s="71" t="s">
        <v>126</v>
      </c>
      <c r="F13" s="72"/>
      <c r="G13" s="33">
        <v>0</v>
      </c>
      <c r="H13" s="6">
        <f t="shared" si="0"/>
        <v>0</v>
      </c>
      <c r="I13" s="33">
        <v>136.07</v>
      </c>
      <c r="J13" s="34">
        <f t="shared" si="1"/>
        <v>0</v>
      </c>
      <c r="L13" s="68"/>
      <c r="N13" s="71" t="s">
        <v>27</v>
      </c>
      <c r="O13" s="73">
        <f xml:space="preserve"> F16</f>
        <v>0</v>
      </c>
      <c r="P13" s="35">
        <v>180000</v>
      </c>
      <c r="Q13" s="73">
        <f xml:space="preserve"> O13 * P13</f>
        <v>0</v>
      </c>
      <c r="R13" s="74">
        <f xml:space="preserve"> IF( SUM( $F$15:$F$17 ) = 0, $R$25, SUMPRODUCT( $Q$10:$Q$14, $R$19:$R$23 ) / Q$15 )</f>
        <v>1.8540000000000001</v>
      </c>
      <c r="S13" s="75">
        <f xml:space="preserve"> Q13 * R13</f>
        <v>0</v>
      </c>
      <c r="T13" s="36">
        <v>1.6879999999999999</v>
      </c>
      <c r="U13" s="75">
        <f xml:space="preserve"> Q13 * T13</f>
        <v>0</v>
      </c>
    </row>
    <row r="14" spans="1:26" ht="15" customHeight="1" x14ac:dyDescent="0.35">
      <c r="E14" s="71" t="s">
        <v>127</v>
      </c>
      <c r="F14" s="72"/>
      <c r="G14" s="33">
        <v>0</v>
      </c>
      <c r="H14" s="6">
        <f t="shared" si="0"/>
        <v>0</v>
      </c>
      <c r="I14" s="33">
        <v>164.51</v>
      </c>
      <c r="J14" s="34">
        <f t="shared" si="1"/>
        <v>0</v>
      </c>
      <c r="L14" s="68"/>
      <c r="N14" s="71" t="s">
        <v>28</v>
      </c>
      <c r="O14" s="73">
        <f xml:space="preserve"> F17</f>
        <v>0</v>
      </c>
      <c r="P14" s="35">
        <v>750000</v>
      </c>
      <c r="Q14" s="73">
        <f xml:space="preserve"> O14 * P14</f>
        <v>0</v>
      </c>
      <c r="R14" s="74">
        <f xml:space="preserve"> IF( SUM( $F$15:$F$17 ) = 0, $R$25, SUMPRODUCT( $Q$10:$Q$14, $R$19:$R$23 ) / Q$15 )</f>
        <v>1.8540000000000001</v>
      </c>
      <c r="S14" s="75">
        <f xml:space="preserve"> Q14 * R14</f>
        <v>0</v>
      </c>
      <c r="T14" s="36">
        <v>1.2290000000000001</v>
      </c>
      <c r="U14" s="75">
        <f xml:space="preserve"> Q14 * T14</f>
        <v>0</v>
      </c>
    </row>
    <row r="15" spans="1:26" ht="14.5" x14ac:dyDescent="0.35">
      <c r="E15" s="71" t="s">
        <v>23</v>
      </c>
      <c r="F15" s="72"/>
      <c r="G15" s="33">
        <v>27588.61</v>
      </c>
      <c r="H15" s="6">
        <f t="shared" si="0"/>
        <v>0</v>
      </c>
      <c r="I15" s="34">
        <v>28200</v>
      </c>
      <c r="J15" s="34">
        <f t="shared" si="1"/>
        <v>0</v>
      </c>
      <c r="L15" s="68"/>
      <c r="N15" s="8" t="s">
        <v>92</v>
      </c>
      <c r="O15" s="8"/>
      <c r="P15" s="8"/>
      <c r="Q15" s="11">
        <f>SUM(Q10:Q14)</f>
        <v>0</v>
      </c>
      <c r="R15" s="37"/>
      <c r="S15" s="11">
        <f>SUM(S10:S14)</f>
        <v>0</v>
      </c>
      <c r="T15" s="37"/>
      <c r="U15" s="11">
        <f>SUM(U10:U14)</f>
        <v>0</v>
      </c>
    </row>
    <row r="16" spans="1:26" ht="14.5" x14ac:dyDescent="0.35">
      <c r="E16" s="71" t="s">
        <v>24</v>
      </c>
      <c r="F16" s="72"/>
      <c r="G16" s="33">
        <v>52941.07</v>
      </c>
      <c r="H16" s="6">
        <f t="shared" si="0"/>
        <v>0</v>
      </c>
      <c r="I16" s="34">
        <v>54300</v>
      </c>
      <c r="J16" s="34">
        <f t="shared" si="1"/>
        <v>0</v>
      </c>
      <c r="L16" s="68"/>
      <c r="U16" s="76"/>
    </row>
    <row r="17" spans="1:26" ht="14.5" x14ac:dyDescent="0.35">
      <c r="E17" s="71" t="s">
        <v>26</v>
      </c>
      <c r="F17" s="72"/>
      <c r="G17" s="33">
        <v>386790.51</v>
      </c>
      <c r="H17" s="6">
        <f t="shared" si="0"/>
        <v>0</v>
      </c>
      <c r="I17" s="34">
        <v>398550</v>
      </c>
      <c r="J17" s="34">
        <f t="shared" si="1"/>
        <v>0</v>
      </c>
      <c r="L17" s="68"/>
      <c r="N17" s="38" t="s">
        <v>93</v>
      </c>
      <c r="S17" s="77"/>
    </row>
    <row r="18" spans="1:26" ht="14.5" x14ac:dyDescent="0.35">
      <c r="E18" s="8" t="s">
        <v>29</v>
      </c>
      <c r="F18" s="9">
        <f xml:space="preserve"> SUM( F10:F17)</f>
        <v>0</v>
      </c>
      <c r="G18" s="10"/>
      <c r="H18" s="9">
        <f xml:space="preserve"> SUM( H10:H17)</f>
        <v>0</v>
      </c>
      <c r="I18" s="10"/>
      <c r="J18" s="9">
        <f xml:space="preserve"> SUM( J10:J17)</f>
        <v>0</v>
      </c>
      <c r="L18" s="68"/>
    </row>
    <row r="19" spans="1:26" ht="14.5" x14ac:dyDescent="0.35">
      <c r="L19" s="68"/>
      <c r="N19" s="78" t="s">
        <v>21</v>
      </c>
      <c r="O19" s="79"/>
      <c r="P19" s="79"/>
      <c r="Q19" s="79"/>
      <c r="R19" s="36">
        <v>1.8540000000000001</v>
      </c>
      <c r="S19" s="76"/>
      <c r="T19" s="80"/>
    </row>
    <row r="20" spans="1:26" ht="14.5" x14ac:dyDescent="0.35">
      <c r="E20" s="102" t="s">
        <v>30</v>
      </c>
      <c r="F20" s="104" t="s">
        <v>3</v>
      </c>
      <c r="G20" s="104" t="s">
        <v>31</v>
      </c>
      <c r="H20" s="106" t="s">
        <v>6</v>
      </c>
      <c r="L20" s="68"/>
      <c r="N20" s="78" t="s">
        <v>22</v>
      </c>
      <c r="O20" s="79"/>
      <c r="P20" s="79"/>
      <c r="Q20" s="79"/>
      <c r="R20" s="36">
        <v>1.8540000000000001</v>
      </c>
      <c r="S20" s="76"/>
      <c r="T20" s="80"/>
    </row>
    <row r="21" spans="1:26" ht="14.5" x14ac:dyDescent="0.35">
      <c r="E21" s="103"/>
      <c r="F21" s="105"/>
      <c r="G21" s="105"/>
      <c r="H21" s="107"/>
      <c r="L21" s="68"/>
      <c r="N21" s="78" t="s">
        <v>25</v>
      </c>
      <c r="O21" s="79"/>
      <c r="P21" s="79"/>
      <c r="Q21" s="79"/>
      <c r="R21" s="36">
        <v>1.726</v>
      </c>
      <c r="S21" s="76"/>
      <c r="T21" s="80"/>
    </row>
    <row r="22" spans="1:26" ht="14.5" x14ac:dyDescent="0.35">
      <c r="E22" s="64" t="s">
        <v>8</v>
      </c>
      <c r="F22" s="64" t="s">
        <v>9</v>
      </c>
      <c r="G22" s="64" t="s">
        <v>32</v>
      </c>
      <c r="H22" s="64" t="s">
        <v>11</v>
      </c>
      <c r="L22" s="68"/>
      <c r="N22" s="78" t="s">
        <v>27</v>
      </c>
      <c r="O22" s="79"/>
      <c r="P22" s="79"/>
      <c r="Q22" s="79"/>
      <c r="R22" s="36">
        <v>1.589</v>
      </c>
      <c r="T22" s="80"/>
    </row>
    <row r="23" spans="1:26" ht="14.5" x14ac:dyDescent="0.35">
      <c r="E23" s="71" t="s">
        <v>124</v>
      </c>
      <c r="F23" s="81"/>
      <c r="G23" s="33">
        <v>16</v>
      </c>
      <c r="H23" s="33">
        <f t="shared" ref="H23" si="2" xml:space="preserve"> F23 * G23</f>
        <v>0</v>
      </c>
      <c r="L23" s="68"/>
      <c r="N23" s="78" t="s">
        <v>28</v>
      </c>
      <c r="O23" s="79"/>
      <c r="P23" s="79"/>
      <c r="Q23" s="79"/>
      <c r="R23" s="36">
        <v>1.153</v>
      </c>
      <c r="S23" s="76"/>
      <c r="T23" s="80"/>
    </row>
    <row r="24" spans="1:26" ht="14.5" x14ac:dyDescent="0.35">
      <c r="E24" s="71" t="s">
        <v>125</v>
      </c>
      <c r="F24" s="81"/>
      <c r="G24" s="33">
        <v>73.89</v>
      </c>
      <c r="H24" s="33">
        <f xml:space="preserve"> F24 * G24</f>
        <v>0</v>
      </c>
      <c r="L24" s="68"/>
      <c r="S24" s="76"/>
      <c r="T24" s="80"/>
    </row>
    <row r="25" spans="1:26" ht="14.5" x14ac:dyDescent="0.35">
      <c r="E25" s="71" t="s">
        <v>126</v>
      </c>
      <c r="F25" s="81"/>
      <c r="G25" s="33">
        <v>136.07</v>
      </c>
      <c r="H25" s="33">
        <f xml:space="preserve"> F25 * G25</f>
        <v>0</v>
      </c>
      <c r="L25" s="68"/>
      <c r="N25" s="78" t="s">
        <v>117</v>
      </c>
      <c r="O25" s="79"/>
      <c r="P25" s="79"/>
      <c r="Q25" s="79"/>
      <c r="R25" s="36">
        <v>1.8540000000000001</v>
      </c>
      <c r="T25" s="80"/>
    </row>
    <row r="26" spans="1:26" ht="14.5" x14ac:dyDescent="0.35">
      <c r="E26" s="71" t="s">
        <v>127</v>
      </c>
      <c r="F26" s="81"/>
      <c r="G26" s="33">
        <v>164.51</v>
      </c>
      <c r="H26" s="33">
        <f xml:space="preserve"> F26 * G26</f>
        <v>0</v>
      </c>
      <c r="L26" s="68"/>
      <c r="T26" s="80"/>
    </row>
    <row r="27" spans="1:26" ht="14.5" x14ac:dyDescent="0.35">
      <c r="E27" s="8" t="s">
        <v>29</v>
      </c>
      <c r="F27" s="8">
        <f xml:space="preserve"> SUM( F23:F26)</f>
        <v>0</v>
      </c>
      <c r="G27" s="12"/>
      <c r="H27" s="12">
        <f xml:space="preserve"> SUM( H23:H26)</f>
        <v>0</v>
      </c>
      <c r="L27" s="68"/>
      <c r="T27" s="80"/>
    </row>
    <row r="28" spans="1:26" ht="14.5" x14ac:dyDescent="0.35">
      <c r="L28" s="68"/>
    </row>
    <row r="29" spans="1:26" ht="14.5" x14ac:dyDescent="0.35">
      <c r="A29" s="68"/>
      <c r="B29" s="68"/>
      <c r="C29" s="68"/>
      <c r="D29" s="14" t="s">
        <v>33</v>
      </c>
      <c r="E29" s="68"/>
      <c r="F29" s="68"/>
      <c r="G29" s="68"/>
      <c r="H29" s="68"/>
      <c r="I29" s="68"/>
      <c r="J29" s="68"/>
      <c r="K29" s="68"/>
      <c r="L29" s="68"/>
      <c r="M29" s="68"/>
      <c r="N29" s="68"/>
      <c r="O29" s="68"/>
      <c r="P29" s="68"/>
      <c r="Q29" s="68"/>
      <c r="R29" s="68"/>
      <c r="S29" s="68"/>
      <c r="T29" s="68"/>
      <c r="U29" s="68"/>
      <c r="V29" s="68"/>
      <c r="W29" s="68"/>
      <c r="X29" s="68"/>
      <c r="Y29" s="68"/>
      <c r="Z29" s="68"/>
    </row>
    <row r="30" spans="1:26" ht="14.5" x14ac:dyDescent="0.35"/>
    <row r="31" spans="1:26" ht="43.5" x14ac:dyDescent="0.35">
      <c r="E31" s="63" t="s">
        <v>34</v>
      </c>
      <c r="F31" s="15" t="s">
        <v>118</v>
      </c>
      <c r="G31" s="63" t="s">
        <v>119</v>
      </c>
      <c r="H31" s="3" t="s">
        <v>16</v>
      </c>
      <c r="I31" s="63" t="s">
        <v>6</v>
      </c>
      <c r="J31" s="63" t="s">
        <v>35</v>
      </c>
      <c r="K31" s="98" t="s">
        <v>120</v>
      </c>
      <c r="L31" s="98"/>
      <c r="M31" s="98"/>
    </row>
    <row r="32" spans="1:26" ht="14.5" x14ac:dyDescent="0.35">
      <c r="E32" s="16" t="s">
        <v>8</v>
      </c>
      <c r="F32" s="17" t="s">
        <v>20</v>
      </c>
      <c r="G32" s="16" t="s">
        <v>11</v>
      </c>
      <c r="H32" s="18" t="s">
        <v>20</v>
      </c>
      <c r="I32" s="16" t="s">
        <v>11</v>
      </c>
      <c r="J32" s="16" t="s">
        <v>12</v>
      </c>
      <c r="K32" s="99" t="s">
        <v>12</v>
      </c>
      <c r="L32" s="99"/>
      <c r="M32" s="99"/>
    </row>
    <row r="33" spans="1:26" ht="14.5" x14ac:dyDescent="0.35">
      <c r="E33" s="71" t="s">
        <v>36</v>
      </c>
      <c r="F33" s="82">
        <f xml:space="preserve"> IFERROR( U15 / Q15, 0 )</f>
        <v>0</v>
      </c>
      <c r="G33" s="73">
        <f>J18</f>
        <v>0</v>
      </c>
      <c r="H33" s="82">
        <f xml:space="preserve"> IFERROR( S15 / Q15, 0 )</f>
        <v>0</v>
      </c>
      <c r="I33" s="73">
        <f xml:space="preserve"> $H$18 + $H$27</f>
        <v>0</v>
      </c>
      <c r="J33" s="83">
        <f xml:space="preserve"> IFERROR( H33 / F33 - 1, 0 )</f>
        <v>0</v>
      </c>
      <c r="K33" s="100">
        <f xml:space="preserve"> IFERROR( ( S15 + H18 + H27 ) / ( U15 + J18 ) - 1, 0 )</f>
        <v>0</v>
      </c>
      <c r="L33" s="100"/>
      <c r="M33" s="100"/>
    </row>
    <row r="34" spans="1:26" ht="14.5" x14ac:dyDescent="0.35">
      <c r="D34" s="84">
        <f>H18 + H27</f>
        <v>0</v>
      </c>
    </row>
    <row r="35" spans="1:26" ht="14.5" x14ac:dyDescent="0.35">
      <c r="A35" s="68"/>
      <c r="B35" s="68"/>
      <c r="C35" s="68"/>
      <c r="D35" s="14" t="s">
        <v>37</v>
      </c>
      <c r="E35" s="68"/>
      <c r="F35" s="85"/>
      <c r="G35" s="85"/>
      <c r="H35" s="68"/>
      <c r="I35" s="68"/>
      <c r="J35" s="68"/>
      <c r="K35" s="68"/>
      <c r="L35" s="68"/>
      <c r="M35" s="68"/>
      <c r="N35" s="68"/>
      <c r="O35" s="68"/>
      <c r="P35" s="68"/>
      <c r="Q35" s="68"/>
      <c r="R35" s="68"/>
      <c r="S35" s="68"/>
      <c r="T35" s="68"/>
      <c r="U35" s="68"/>
      <c r="V35" s="68"/>
      <c r="W35" s="68"/>
      <c r="X35" s="68"/>
      <c r="Y35" s="68"/>
      <c r="Z35" s="68"/>
    </row>
    <row r="36" spans="1:26" ht="14.5" hidden="1" x14ac:dyDescent="0.35"/>
    <row r="37" spans="1:26" ht="14.5" hidden="1" x14ac:dyDescent="0.35"/>
    <row r="38" spans="1:26" ht="14.5" hidden="1" x14ac:dyDescent="0.35"/>
    <row r="39" spans="1:26" ht="14.5" hidden="1" x14ac:dyDescent="0.35"/>
    <row r="40" spans="1:26" ht="14.5" hidden="1" x14ac:dyDescent="0.35"/>
    <row r="41" spans="1:26" ht="14.5" hidden="1" x14ac:dyDescent="0.35"/>
    <row r="42" spans="1:26" ht="14.5" hidden="1" x14ac:dyDescent="0.35"/>
    <row r="43" spans="1:26" ht="14.5" hidden="1" x14ac:dyDescent="0.35"/>
    <row r="44" spans="1:26" ht="14.5" hidden="1" x14ac:dyDescent="0.35"/>
    <row r="45" spans="1:26" ht="14.5" hidden="1" x14ac:dyDescent="0.35"/>
    <row r="46" spans="1:26" ht="14.5" hidden="1" x14ac:dyDescent="0.35"/>
    <row r="47" spans="1:26" ht="14.5" hidden="1" x14ac:dyDescent="0.35"/>
    <row r="48" spans="1:26" ht="14.5" hidden="1" x14ac:dyDescent="0.35"/>
    <row r="49" ht="14.5" hidden="1" x14ac:dyDescent="0.35"/>
    <row r="50" ht="14.5" hidden="1" x14ac:dyDescent="0.35"/>
    <row r="51" ht="14.5" hidden="1" x14ac:dyDescent="0.35"/>
    <row r="52" ht="14.5" hidden="1" x14ac:dyDescent="0.35"/>
    <row r="53" ht="14.5" hidden="1" x14ac:dyDescent="0.35"/>
    <row r="54" ht="14.5" hidden="1" x14ac:dyDescent="0.35"/>
    <row r="55" ht="14.5" hidden="1" x14ac:dyDescent="0.35"/>
    <row r="56" ht="14.5" hidden="1" x14ac:dyDescent="0.35"/>
    <row r="57" ht="14.5" hidden="1" x14ac:dyDescent="0.35"/>
    <row r="58" ht="14.5" hidden="1" x14ac:dyDescent="0.35"/>
    <row r="59" ht="14.5" hidden="1" x14ac:dyDescent="0.35"/>
    <row r="60" ht="15" customHeight="1" x14ac:dyDescent="0.35"/>
  </sheetData>
  <mergeCells count="9">
    <mergeCell ref="K31:M31"/>
    <mergeCell ref="K32:M32"/>
    <mergeCell ref="K33:M33"/>
    <mergeCell ref="E6:J6"/>
    <mergeCell ref="N6:X6"/>
    <mergeCell ref="E20:E21"/>
    <mergeCell ref="F20:F21"/>
    <mergeCell ref="G20:G21"/>
    <mergeCell ref="H20:H21"/>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autoPageBreaks="0"/>
  </sheetPr>
  <dimension ref="A1:AG72"/>
  <sheetViews>
    <sheetView showGridLines="0" topLeftCell="E1" zoomScale="90" zoomScaleNormal="90" workbookViewId="0">
      <pane ySplit="9" topLeftCell="A10" activePane="bottomLeft" state="frozen"/>
      <selection activeCell="I21" sqref="I21"/>
      <selection pane="bottomLeft" activeCell="AD25" sqref="AD25"/>
    </sheetView>
  </sheetViews>
  <sheetFormatPr defaultColWidth="9" defaultRowHeight="14.5" zeroHeight="1" x14ac:dyDescent="0.35"/>
  <cols>
    <col min="1" max="4" width="2.25" style="67" customWidth="1"/>
    <col min="5" max="5" width="41.33203125" style="67" customWidth="1"/>
    <col min="6" max="10" width="13.83203125" style="67" customWidth="1"/>
    <col min="11" max="13" width="3.83203125" style="67" customWidth="1"/>
    <col min="14" max="14" width="44.75" style="67" customWidth="1"/>
    <col min="15" max="17" width="12.83203125" style="67" customWidth="1"/>
    <col min="18" max="20" width="12.25" style="67" customWidth="1"/>
    <col min="21" max="21" width="11.83203125" style="67" customWidth="1"/>
    <col min="22" max="24" width="3.83203125" style="67" customWidth="1"/>
    <col min="25" max="25" width="40" style="67" customWidth="1"/>
    <col min="26" max="27" width="14.83203125" style="67" customWidth="1"/>
    <col min="28" max="28" width="9" style="67" customWidth="1"/>
    <col min="29" max="29" width="25.08203125" style="67" customWidth="1"/>
    <col min="30" max="33" width="10.25" style="67" customWidth="1"/>
    <col min="34" max="16384" width="9" style="67"/>
  </cols>
  <sheetData>
    <row r="1" spans="1:33" s="22" customFormat="1" ht="7.5" customHeight="1" x14ac:dyDescent="0.5">
      <c r="G1" s="23"/>
      <c r="H1" s="24"/>
      <c r="I1" s="24"/>
    </row>
    <row r="2" spans="1:33" s="25" customFormat="1" ht="23.5" x14ac:dyDescent="0.55000000000000004">
      <c r="A2" s="25" t="s">
        <v>132</v>
      </c>
      <c r="H2" s="26"/>
      <c r="I2" s="26"/>
    </row>
    <row r="3" spans="1:33" s="27" customFormat="1" ht="15.5" x14ac:dyDescent="0.35">
      <c r="H3" s="28"/>
      <c r="I3" s="28"/>
    </row>
    <row r="4" spans="1:33" s="22" customFormat="1" ht="7.5" customHeight="1" x14ac:dyDescent="0.5">
      <c r="G4" s="23"/>
      <c r="H4" s="24"/>
      <c r="I4" s="24"/>
    </row>
    <row r="5" spans="1:33" x14ac:dyDescent="0.35"/>
    <row r="6" spans="1:33" x14ac:dyDescent="0.35">
      <c r="E6" s="67" t="s">
        <v>80</v>
      </c>
      <c r="G6" s="81">
        <v>0</v>
      </c>
    </row>
    <row r="7" spans="1:33" x14ac:dyDescent="0.35">
      <c r="E7" s="67" t="s">
        <v>94</v>
      </c>
      <c r="G7" s="81">
        <v>0</v>
      </c>
    </row>
    <row r="8" spans="1:33" x14ac:dyDescent="0.35"/>
    <row r="9" spans="1:33" s="13" customFormat="1" x14ac:dyDescent="0.35">
      <c r="A9" s="14"/>
      <c r="B9" s="14"/>
      <c r="C9" s="14"/>
      <c r="D9" s="14"/>
      <c r="E9" s="101" t="s">
        <v>0</v>
      </c>
      <c r="F9" s="101"/>
      <c r="G9" s="101"/>
      <c r="H9" s="101"/>
      <c r="I9" s="101"/>
      <c r="J9" s="101"/>
      <c r="K9" s="14"/>
      <c r="L9" s="14"/>
      <c r="M9" s="101" t="s">
        <v>1</v>
      </c>
      <c r="N9" s="101"/>
      <c r="O9" s="101"/>
      <c r="P9" s="101"/>
      <c r="Q9" s="101"/>
      <c r="R9" s="14"/>
      <c r="S9" s="14"/>
      <c r="T9" s="14"/>
      <c r="U9" s="14"/>
      <c r="V9" s="14"/>
      <c r="W9" s="14"/>
      <c r="X9" s="14"/>
      <c r="Y9" s="14" t="s">
        <v>95</v>
      </c>
      <c r="Z9" s="14"/>
      <c r="AA9" s="14"/>
      <c r="AB9" s="14"/>
      <c r="AC9" s="14"/>
      <c r="AD9" s="14"/>
      <c r="AE9" s="14"/>
      <c r="AF9" s="14"/>
      <c r="AG9" s="14"/>
    </row>
    <row r="10" spans="1:33" s="13" customFormat="1" x14ac:dyDescent="0.35">
      <c r="L10" s="14"/>
      <c r="W10" s="14"/>
    </row>
    <row r="11" spans="1:33" s="13" customFormat="1" ht="72.5" x14ac:dyDescent="0.35">
      <c r="E11" s="63" t="s">
        <v>76</v>
      </c>
      <c r="F11" s="63" t="s">
        <v>3</v>
      </c>
      <c r="G11" s="63" t="s">
        <v>6</v>
      </c>
      <c r="H11" s="63" t="s">
        <v>7</v>
      </c>
      <c r="I11" s="63" t="s">
        <v>4</v>
      </c>
      <c r="J11" s="63" t="s">
        <v>5</v>
      </c>
      <c r="L11" s="14"/>
      <c r="N11" s="65" t="s">
        <v>96</v>
      </c>
      <c r="O11" s="65" t="s">
        <v>87</v>
      </c>
      <c r="P11" s="65" t="s">
        <v>88</v>
      </c>
      <c r="Q11" s="65" t="s">
        <v>89</v>
      </c>
      <c r="R11" s="65" t="s">
        <v>16</v>
      </c>
      <c r="S11" s="65" t="s">
        <v>17</v>
      </c>
      <c r="T11" s="65" t="s">
        <v>90</v>
      </c>
      <c r="U11" s="65" t="s">
        <v>15</v>
      </c>
      <c r="W11" s="14"/>
      <c r="Z11" s="63" t="s">
        <v>6</v>
      </c>
      <c r="AA11" s="63" t="s">
        <v>97</v>
      </c>
      <c r="AD11" s="63" t="s">
        <v>98</v>
      </c>
      <c r="AE11" s="63" t="s">
        <v>99</v>
      </c>
      <c r="AF11" s="63" t="s">
        <v>100</v>
      </c>
      <c r="AG11" s="63" t="s">
        <v>101</v>
      </c>
    </row>
    <row r="12" spans="1:33" s="13" customFormat="1" x14ac:dyDescent="0.35">
      <c r="E12" s="39" t="s">
        <v>8</v>
      </c>
      <c r="F12" s="39" t="s">
        <v>9</v>
      </c>
      <c r="G12" s="39" t="s">
        <v>10</v>
      </c>
      <c r="H12" s="39" t="s">
        <v>11</v>
      </c>
      <c r="I12" s="39" t="s">
        <v>10</v>
      </c>
      <c r="J12" s="39" t="s">
        <v>11</v>
      </c>
      <c r="L12" s="14"/>
      <c r="N12" s="40"/>
      <c r="O12" s="40" t="s">
        <v>91</v>
      </c>
      <c r="P12" s="40" t="s">
        <v>18</v>
      </c>
      <c r="Q12" s="40" t="s">
        <v>19</v>
      </c>
      <c r="R12" s="41" t="s">
        <v>20</v>
      </c>
      <c r="S12" s="40" t="s">
        <v>11</v>
      </c>
      <c r="T12" s="41" t="s">
        <v>20</v>
      </c>
      <c r="U12" s="40" t="s">
        <v>11</v>
      </c>
      <c r="W12" s="14"/>
    </row>
    <row r="13" spans="1:33" s="13" customFormat="1" x14ac:dyDescent="0.35">
      <c r="E13" s="71" t="s">
        <v>38</v>
      </c>
      <c r="F13" s="42"/>
      <c r="G13" s="33">
        <f t="shared" ref="G13:G14" si="0" xml:space="preserve"> IF( $G$6 = 0, Z13, AA13 )</f>
        <v>107.56</v>
      </c>
      <c r="H13" s="86">
        <f t="shared" ref="H13:H14" si="1" xml:space="preserve"> F13 * G13</f>
        <v>0</v>
      </c>
      <c r="I13" s="33">
        <v>130.91</v>
      </c>
      <c r="J13" s="86">
        <f t="shared" ref="J13:J14" si="2" xml:space="preserve"> F13 * I13</f>
        <v>0</v>
      </c>
      <c r="K13" s="43"/>
      <c r="L13" s="14"/>
      <c r="N13" s="71" t="s">
        <v>21</v>
      </c>
      <c r="O13" s="44"/>
      <c r="P13" s="35">
        <v>87</v>
      </c>
      <c r="Q13" s="73">
        <f xml:space="preserve"> O13 * P13</f>
        <v>0</v>
      </c>
      <c r="R13" s="45">
        <f xml:space="preserve"> IF( $O$15 = 0, $R$25, SUMPRODUCT( $Q$13:$Q$15, $R$20:$R$22 ) / $Q$16 )</f>
        <v>1.4038357033739119</v>
      </c>
      <c r="S13" s="75">
        <f xml:space="preserve"> Q13 * R13</f>
        <v>0</v>
      </c>
      <c r="T13" s="36">
        <v>1.6880000000000002</v>
      </c>
      <c r="U13" s="75">
        <f xml:space="preserve"> $Q13 * T13</f>
        <v>0</v>
      </c>
      <c r="V13" s="43"/>
      <c r="W13" s="14"/>
      <c r="X13" s="43"/>
      <c r="Y13" s="46" t="s">
        <v>38</v>
      </c>
      <c r="Z13" s="47">
        <v>107.56</v>
      </c>
      <c r="AA13" s="47">
        <v>87.24</v>
      </c>
    </row>
    <row r="14" spans="1:33" s="13" customFormat="1" x14ac:dyDescent="0.35">
      <c r="E14" s="71" t="s">
        <v>39</v>
      </c>
      <c r="F14" s="42"/>
      <c r="G14" s="33">
        <f t="shared" si="0"/>
        <v>32.28</v>
      </c>
      <c r="H14" s="86">
        <f t="shared" si="1"/>
        <v>0</v>
      </c>
      <c r="I14" s="33">
        <v>39.29</v>
      </c>
      <c r="J14" s="86">
        <f t="shared" si="2"/>
        <v>0</v>
      </c>
      <c r="K14" s="43"/>
      <c r="L14" s="14"/>
      <c r="N14" s="71" t="s">
        <v>22</v>
      </c>
      <c r="O14" s="44"/>
      <c r="P14" s="35">
        <v>250</v>
      </c>
      <c r="Q14" s="73">
        <f xml:space="preserve"> O14 * P14</f>
        <v>0</v>
      </c>
      <c r="R14" s="45">
        <f xml:space="preserve"> IF( $O$15 = 0, $R$25, SUMPRODUCT( $Q$13:$Q$15, $R$20:$R$22 ) / $Q$16 )</f>
        <v>1.4038357033739119</v>
      </c>
      <c r="S14" s="75">
        <f xml:space="preserve"> Q14 * R14</f>
        <v>0</v>
      </c>
      <c r="T14" s="36">
        <v>1.83</v>
      </c>
      <c r="U14" s="75">
        <f xml:space="preserve"> $Q14 * T14</f>
        <v>0</v>
      </c>
      <c r="V14" s="43"/>
      <c r="W14" s="14"/>
      <c r="X14" s="43"/>
      <c r="Y14" s="46" t="s">
        <v>39</v>
      </c>
      <c r="Z14" s="47">
        <v>32.28</v>
      </c>
      <c r="AA14" s="47">
        <v>26.18</v>
      </c>
    </row>
    <row r="15" spans="1:33" s="13" customFormat="1" x14ac:dyDescent="0.35">
      <c r="E15" s="71" t="s">
        <v>41</v>
      </c>
      <c r="F15" s="42"/>
      <c r="G15" s="33">
        <f t="shared" ref="G15:G44" si="3" xml:space="preserve"> IF( $G$6 = 0, Z16, AA16 )</f>
        <v>104.2</v>
      </c>
      <c r="H15" s="86">
        <f t="shared" ref="H15:H44" si="4" xml:space="preserve"> F15 * G15</f>
        <v>0</v>
      </c>
      <c r="I15" s="33">
        <v>127.48</v>
      </c>
      <c r="J15" s="86">
        <f t="shared" ref="J15:J44" si="5" xml:space="preserve"> F15 * I15</f>
        <v>0</v>
      </c>
      <c r="K15" s="43"/>
      <c r="L15" s="14"/>
      <c r="N15" s="71" t="s">
        <v>102</v>
      </c>
      <c r="O15" s="44"/>
      <c r="P15" s="35">
        <v>50000</v>
      </c>
      <c r="Q15" s="73">
        <f xml:space="preserve"> O15 * P15</f>
        <v>0</v>
      </c>
      <c r="R15" s="45">
        <f xml:space="preserve"> IF( $O$15 = 0, $R$25, SUMPRODUCT( $Q$13:$Q$15, $R$20:$R$22 ) / $Q$16 )</f>
        <v>1.4038357033739119</v>
      </c>
      <c r="S15" s="75">
        <f xml:space="preserve"> Q15 * R15</f>
        <v>0</v>
      </c>
      <c r="T15" s="36">
        <v>1.7769999999999997</v>
      </c>
      <c r="U15" s="75">
        <f xml:space="preserve"> $Q15 * T15</f>
        <v>0</v>
      </c>
      <c r="V15" s="43"/>
      <c r="W15" s="14"/>
      <c r="X15" s="43"/>
      <c r="Y15" s="46" t="s">
        <v>40</v>
      </c>
      <c r="Z15" s="47">
        <v>75.28</v>
      </c>
      <c r="AA15" s="47">
        <v>61.06</v>
      </c>
    </row>
    <row r="16" spans="1:33" s="13" customFormat="1" ht="15" customHeight="1" x14ac:dyDescent="0.35">
      <c r="E16" s="71" t="s">
        <v>42</v>
      </c>
      <c r="F16" s="42"/>
      <c r="G16" s="33">
        <f t="shared" si="3"/>
        <v>259.89</v>
      </c>
      <c r="H16" s="86">
        <f t="shared" si="4"/>
        <v>0</v>
      </c>
      <c r="I16" s="33">
        <v>317.95999999999998</v>
      </c>
      <c r="J16" s="86">
        <f t="shared" si="5"/>
        <v>0</v>
      </c>
      <c r="K16" s="43"/>
      <c r="L16" s="14"/>
      <c r="N16" s="8" t="s">
        <v>29</v>
      </c>
      <c r="O16" s="8"/>
      <c r="P16" s="8"/>
      <c r="Q16" s="11">
        <f xml:space="preserve"> SUM( Q13:Q15)</f>
        <v>0</v>
      </c>
      <c r="R16" s="8"/>
      <c r="S16" s="11">
        <f xml:space="preserve"> SUM( S13:S15)</f>
        <v>0</v>
      </c>
      <c r="T16" s="8"/>
      <c r="U16" s="11">
        <f xml:space="preserve"> SUM( U13:U15)</f>
        <v>0</v>
      </c>
      <c r="V16" s="43"/>
      <c r="W16" s="14"/>
      <c r="X16" s="43"/>
      <c r="Y16" s="46" t="s">
        <v>41</v>
      </c>
      <c r="Z16" s="47">
        <v>104.2</v>
      </c>
      <c r="AA16" s="47">
        <v>84.41</v>
      </c>
    </row>
    <row r="17" spans="5:33" s="13" customFormat="1" ht="15" customHeight="1" x14ac:dyDescent="0.35">
      <c r="E17" s="71" t="s">
        <v>43</v>
      </c>
      <c r="F17" s="42"/>
      <c r="G17" s="33">
        <f t="shared" si="3"/>
        <v>579.16</v>
      </c>
      <c r="H17" s="86">
        <f t="shared" si="4"/>
        <v>0</v>
      </c>
      <c r="I17" s="33">
        <v>708.56</v>
      </c>
      <c r="J17" s="86">
        <f t="shared" si="5"/>
        <v>0</v>
      </c>
      <c r="K17" s="43"/>
      <c r="L17" s="14"/>
      <c r="S17" s="48"/>
      <c r="V17" s="43"/>
      <c r="W17" s="14"/>
      <c r="X17" s="43"/>
      <c r="Y17" s="46" t="s">
        <v>42</v>
      </c>
      <c r="Z17" s="47">
        <v>259.89</v>
      </c>
      <c r="AA17" s="47">
        <v>210.53</v>
      </c>
    </row>
    <row r="18" spans="5:33" s="13" customFormat="1" ht="15" customHeight="1" x14ac:dyDescent="0.35">
      <c r="E18" s="71" t="s">
        <v>44</v>
      </c>
      <c r="F18" s="42"/>
      <c r="G18" s="33">
        <f t="shared" si="3"/>
        <v>1310.3900000000001</v>
      </c>
      <c r="H18" s="86">
        <f t="shared" si="4"/>
        <v>0</v>
      </c>
      <c r="I18" s="33">
        <v>1603.17</v>
      </c>
      <c r="J18" s="86">
        <f t="shared" si="5"/>
        <v>0</v>
      </c>
      <c r="K18" s="43"/>
      <c r="L18" s="14"/>
      <c r="N18" s="13" t="s">
        <v>93</v>
      </c>
      <c r="V18" s="43"/>
      <c r="W18" s="14"/>
      <c r="X18" s="43"/>
      <c r="Y18" s="46" t="s">
        <v>43</v>
      </c>
      <c r="Z18" s="47">
        <v>579.16</v>
      </c>
      <c r="AA18" s="47">
        <v>469.16</v>
      </c>
    </row>
    <row r="19" spans="5:33" s="13" customFormat="1" x14ac:dyDescent="0.35">
      <c r="E19" s="71" t="s">
        <v>45</v>
      </c>
      <c r="F19" s="42"/>
      <c r="G19" s="33">
        <f t="shared" si="3"/>
        <v>2740.88</v>
      </c>
      <c r="H19" s="86">
        <f t="shared" si="4"/>
        <v>0</v>
      </c>
      <c r="I19" s="33">
        <v>3353.26</v>
      </c>
      <c r="J19" s="86">
        <f t="shared" si="5"/>
        <v>0</v>
      </c>
      <c r="K19" s="43"/>
      <c r="L19" s="14"/>
      <c r="V19" s="43"/>
      <c r="W19" s="14"/>
      <c r="X19" s="43"/>
      <c r="Y19" s="46" t="s">
        <v>44</v>
      </c>
      <c r="Z19" s="47">
        <v>1310.3900000000001</v>
      </c>
      <c r="AA19" s="47">
        <v>1061.5</v>
      </c>
    </row>
    <row r="20" spans="5:33" s="13" customFormat="1" x14ac:dyDescent="0.35">
      <c r="E20" s="71" t="s">
        <v>46</v>
      </c>
      <c r="F20" s="42"/>
      <c r="G20" s="33">
        <f t="shared" si="3"/>
        <v>6093.86</v>
      </c>
      <c r="H20" s="86">
        <f t="shared" si="4"/>
        <v>0</v>
      </c>
      <c r="I20" s="33">
        <v>7455.39</v>
      </c>
      <c r="J20" s="86">
        <f t="shared" si="5"/>
        <v>0</v>
      </c>
      <c r="K20" s="43"/>
      <c r="L20" s="14"/>
      <c r="N20" s="78" t="s">
        <v>21</v>
      </c>
      <c r="O20" s="58"/>
      <c r="P20" s="59"/>
      <c r="Q20" s="59"/>
      <c r="R20" s="60">
        <f xml:space="preserve"> IF( $G$7 = 0, IF( $G$6 = 0, AD20, AE20 ), IF( $G$6 = 0, AF20, AG20 ))</f>
        <v>1.4038357033739119</v>
      </c>
      <c r="V20" s="43"/>
      <c r="W20" s="14"/>
      <c r="X20" s="43"/>
      <c r="Y20" s="46" t="s">
        <v>45</v>
      </c>
      <c r="Z20" s="47">
        <v>2740.88</v>
      </c>
      <c r="AA20" s="47">
        <v>2220.2800000000002</v>
      </c>
      <c r="AC20" s="13" t="s">
        <v>21</v>
      </c>
      <c r="AD20" s="49">
        <v>1.4038357033739119</v>
      </c>
      <c r="AE20" s="49">
        <v>1.2728357033739117</v>
      </c>
      <c r="AF20" s="49">
        <v>1.463835703373912</v>
      </c>
      <c r="AG20" s="49">
        <v>1.3327163171776388</v>
      </c>
    </row>
    <row r="21" spans="5:33" s="13" customFormat="1" x14ac:dyDescent="0.35">
      <c r="E21" s="71" t="s">
        <v>47</v>
      </c>
      <c r="F21" s="42"/>
      <c r="G21" s="33">
        <f t="shared" si="3"/>
        <v>11577.65</v>
      </c>
      <c r="H21" s="86">
        <f t="shared" si="4"/>
        <v>0</v>
      </c>
      <c r="I21" s="33">
        <v>14164.39</v>
      </c>
      <c r="J21" s="86">
        <f t="shared" si="5"/>
        <v>0</v>
      </c>
      <c r="K21" s="43"/>
      <c r="L21" s="14"/>
      <c r="N21" s="78" t="s">
        <v>22</v>
      </c>
      <c r="O21" s="58"/>
      <c r="P21" s="59"/>
      <c r="Q21" s="59"/>
      <c r="R21" s="60">
        <f xml:space="preserve"> IF( $G$7 = 0, IF( $G$6 = 0, AD21, AE21 ), IF( $G$6 = 0, AF21, AG21 ))</f>
        <v>1.4038357033739119</v>
      </c>
      <c r="V21" s="43"/>
      <c r="W21" s="14"/>
      <c r="X21" s="43"/>
      <c r="Y21" s="46" t="s">
        <v>46</v>
      </c>
      <c r="Z21" s="47">
        <v>6093.86</v>
      </c>
      <c r="AA21" s="47">
        <v>4936.3999999999996</v>
      </c>
      <c r="AC21" s="13" t="s">
        <v>22</v>
      </c>
      <c r="AD21" s="49">
        <v>1.4038357033739119</v>
      </c>
      <c r="AE21" s="49">
        <v>1.2728357033739117</v>
      </c>
      <c r="AF21" s="49">
        <v>1.463835703373912</v>
      </c>
      <c r="AG21" s="49">
        <v>1.3327163171776388</v>
      </c>
    </row>
    <row r="22" spans="5:33" s="13" customFormat="1" x14ac:dyDescent="0.35">
      <c r="E22" s="71" t="s">
        <v>48</v>
      </c>
      <c r="F22" s="42"/>
      <c r="G22" s="33">
        <f t="shared" si="3"/>
        <v>18669.66</v>
      </c>
      <c r="H22" s="86">
        <f t="shared" si="4"/>
        <v>0</v>
      </c>
      <c r="I22" s="33">
        <v>22840.94</v>
      </c>
      <c r="J22" s="86">
        <f t="shared" si="5"/>
        <v>0</v>
      </c>
      <c r="K22" s="43"/>
      <c r="L22" s="14"/>
      <c r="N22" s="78" t="s">
        <v>102</v>
      </c>
      <c r="O22" s="58"/>
      <c r="P22" s="59"/>
      <c r="Q22" s="59"/>
      <c r="R22" s="60">
        <f xml:space="preserve"> IF( $G$7 = 0, IF( $G$6 = 0, AD22, AE22 ), IF( $G$6 = 0, AF22, AG22 ))</f>
        <v>1.58</v>
      </c>
      <c r="V22" s="43"/>
      <c r="W22" s="14"/>
      <c r="X22" s="43"/>
      <c r="Y22" s="46" t="s">
        <v>47</v>
      </c>
      <c r="Z22" s="47">
        <v>11577.65</v>
      </c>
      <c r="AA22" s="47">
        <v>9378.59</v>
      </c>
      <c r="AC22" s="13" t="s">
        <v>52</v>
      </c>
      <c r="AD22" s="49">
        <v>1.58</v>
      </c>
      <c r="AE22" s="49">
        <v>1.4490000000000001</v>
      </c>
      <c r="AF22" s="49">
        <v>1.629</v>
      </c>
      <c r="AG22" s="49">
        <v>1.498</v>
      </c>
    </row>
    <row r="23" spans="5:33" s="13" customFormat="1" x14ac:dyDescent="0.35">
      <c r="E23" s="71" t="s">
        <v>49</v>
      </c>
      <c r="F23" s="42"/>
      <c r="G23" s="33">
        <f t="shared" si="3"/>
        <v>26760.12</v>
      </c>
      <c r="H23" s="86">
        <f t="shared" si="4"/>
        <v>0</v>
      </c>
      <c r="I23" s="33">
        <v>32739.02</v>
      </c>
      <c r="J23" s="86">
        <f t="shared" si="5"/>
        <v>0</v>
      </c>
      <c r="K23" s="43"/>
      <c r="L23" s="14"/>
      <c r="N23" s="78" t="s">
        <v>128</v>
      </c>
      <c r="O23" s="58"/>
      <c r="P23" s="59"/>
      <c r="Q23" s="59"/>
      <c r="R23" s="60">
        <f xml:space="preserve"> IF( $G$7 = 0, IF( $G$6 = 0, AD23, AE23 ), IF( $G$6 = 0, AF23, AG23 ))</f>
        <v>1.204</v>
      </c>
      <c r="V23" s="43"/>
      <c r="W23" s="14"/>
      <c r="X23" s="43"/>
      <c r="Y23" s="46" t="s">
        <v>48</v>
      </c>
      <c r="Z23" s="47">
        <v>18669.66</v>
      </c>
      <c r="AA23" s="47">
        <v>15123.55</v>
      </c>
      <c r="AC23" s="13" t="s">
        <v>129</v>
      </c>
      <c r="AD23" s="49">
        <v>1.204</v>
      </c>
      <c r="AE23" s="49">
        <v>1.073</v>
      </c>
      <c r="AF23" s="49">
        <v>1.256</v>
      </c>
      <c r="AG23" s="49">
        <v>1.1240000000000001</v>
      </c>
    </row>
    <row r="24" spans="5:33" s="13" customFormat="1" x14ac:dyDescent="0.35">
      <c r="E24" s="71" t="s">
        <v>50</v>
      </c>
      <c r="F24" s="42"/>
      <c r="G24" s="33">
        <f t="shared" si="3"/>
        <v>46675.06</v>
      </c>
      <c r="H24" s="86">
        <f t="shared" si="4"/>
        <v>0</v>
      </c>
      <c r="I24" s="33">
        <v>57103.47</v>
      </c>
      <c r="J24" s="86">
        <f t="shared" si="5"/>
        <v>0</v>
      </c>
      <c r="K24" s="43"/>
      <c r="L24" s="14"/>
      <c r="N24" s="87" t="s">
        <v>130</v>
      </c>
      <c r="V24" s="43"/>
      <c r="W24" s="14"/>
      <c r="X24" s="43"/>
      <c r="Y24" s="46" t="s">
        <v>49</v>
      </c>
      <c r="Z24" s="47">
        <v>26760.12</v>
      </c>
      <c r="AA24" s="47">
        <v>21677.32</v>
      </c>
    </row>
    <row r="25" spans="5:33" s="13" customFormat="1" x14ac:dyDescent="0.35">
      <c r="E25" s="71" t="s">
        <v>51</v>
      </c>
      <c r="F25" s="42"/>
      <c r="G25" s="33">
        <f t="shared" si="3"/>
        <v>77792.23</v>
      </c>
      <c r="H25" s="86">
        <f t="shared" si="4"/>
        <v>0</v>
      </c>
      <c r="I25" s="33">
        <v>95173.01</v>
      </c>
      <c r="J25" s="86">
        <f t="shared" si="5"/>
        <v>0</v>
      </c>
      <c r="K25" s="43"/>
      <c r="L25" s="14"/>
      <c r="N25" s="78" t="s">
        <v>103</v>
      </c>
      <c r="O25" s="58"/>
      <c r="P25" s="59"/>
      <c r="Q25" s="59"/>
      <c r="R25" s="60">
        <f xml:space="preserve"> IF( $G$7 = 0, IF( $G$6 = 0, AD25, AE25 ), IF( $G$6 = 0, AF25, AG25 ))</f>
        <v>1.4038357033739119</v>
      </c>
      <c r="V25" s="43"/>
      <c r="W25" s="14"/>
      <c r="X25" s="43"/>
      <c r="Y25" s="46" t="s">
        <v>50</v>
      </c>
      <c r="Z25" s="47">
        <v>46675.06</v>
      </c>
      <c r="AA25" s="47">
        <v>37809.629999999997</v>
      </c>
      <c r="AC25" s="13" t="s">
        <v>103</v>
      </c>
      <c r="AD25" s="49">
        <v>1.4038357033739119</v>
      </c>
      <c r="AE25" s="49">
        <v>1.2728357033739117</v>
      </c>
      <c r="AF25" s="49">
        <v>1.463835703373912</v>
      </c>
      <c r="AG25" s="49">
        <v>1.3327163171776388</v>
      </c>
    </row>
    <row r="26" spans="5:33" s="13" customFormat="1" x14ac:dyDescent="0.35">
      <c r="E26" s="71" t="s">
        <v>53</v>
      </c>
      <c r="F26" s="42"/>
      <c r="G26" s="33">
        <f t="shared" si="3"/>
        <v>108909.35</v>
      </c>
      <c r="H26" s="86">
        <f t="shared" si="4"/>
        <v>0</v>
      </c>
      <c r="I26" s="33">
        <v>133242.49</v>
      </c>
      <c r="J26" s="86">
        <f t="shared" si="5"/>
        <v>0</v>
      </c>
      <c r="K26" s="43"/>
      <c r="L26" s="14"/>
      <c r="V26" s="43"/>
      <c r="W26" s="14"/>
      <c r="X26" s="43"/>
      <c r="Y26" s="46" t="s">
        <v>51</v>
      </c>
      <c r="Z26" s="47">
        <v>77792.23</v>
      </c>
      <c r="AA26" s="47">
        <v>63016.41</v>
      </c>
    </row>
    <row r="27" spans="5:33" s="13" customFormat="1" ht="15" customHeight="1" x14ac:dyDescent="0.35">
      <c r="E27" s="71" t="s">
        <v>54</v>
      </c>
      <c r="F27" s="42"/>
      <c r="G27" s="33">
        <f t="shared" si="3"/>
        <v>140026.5</v>
      </c>
      <c r="H27" s="86">
        <f t="shared" si="4"/>
        <v>0</v>
      </c>
      <c r="I27" s="33">
        <v>171312.01</v>
      </c>
      <c r="J27" s="86">
        <f t="shared" si="5"/>
        <v>0</v>
      </c>
      <c r="K27" s="43"/>
      <c r="L27" s="14"/>
      <c r="N27" s="102" t="s">
        <v>104</v>
      </c>
      <c r="O27" s="106"/>
      <c r="P27" s="110" t="s">
        <v>105</v>
      </c>
      <c r="Q27" s="110" t="s">
        <v>106</v>
      </c>
      <c r="R27" s="110" t="s">
        <v>16</v>
      </c>
      <c r="S27" s="110" t="s">
        <v>17</v>
      </c>
      <c r="T27" s="110" t="s">
        <v>90</v>
      </c>
      <c r="U27" s="110" t="s">
        <v>15</v>
      </c>
      <c r="V27" s="43"/>
      <c r="W27" s="14"/>
      <c r="X27" s="43"/>
      <c r="Y27" s="46" t="s">
        <v>53</v>
      </c>
      <c r="Z27" s="47">
        <v>108909.35</v>
      </c>
      <c r="AA27" s="47">
        <v>88223.16</v>
      </c>
    </row>
    <row r="28" spans="5:33" s="13" customFormat="1" x14ac:dyDescent="0.35">
      <c r="E28" s="71" t="s">
        <v>55</v>
      </c>
      <c r="F28" s="42"/>
      <c r="G28" s="33">
        <f t="shared" si="3"/>
        <v>171143.64</v>
      </c>
      <c r="H28" s="86">
        <f t="shared" si="4"/>
        <v>0</v>
      </c>
      <c r="I28" s="33">
        <v>209381.53</v>
      </c>
      <c r="J28" s="86">
        <f t="shared" si="5"/>
        <v>0</v>
      </c>
      <c r="K28" s="43"/>
      <c r="L28" s="14"/>
      <c r="N28" s="108"/>
      <c r="O28" s="109"/>
      <c r="P28" s="111"/>
      <c r="Q28" s="111"/>
      <c r="R28" s="111"/>
      <c r="S28" s="111"/>
      <c r="T28" s="111"/>
      <c r="U28" s="111"/>
      <c r="V28" s="43"/>
      <c r="W28" s="14"/>
      <c r="X28" s="43"/>
      <c r="Y28" s="46" t="s">
        <v>54</v>
      </c>
      <c r="Z28" s="47">
        <v>140026.5</v>
      </c>
      <c r="AA28" s="47">
        <v>113429.93</v>
      </c>
    </row>
    <row r="29" spans="5:33" s="13" customFormat="1" x14ac:dyDescent="0.35">
      <c r="E29" s="71" t="s">
        <v>56</v>
      </c>
      <c r="F29" s="42"/>
      <c r="G29" s="33">
        <f t="shared" si="3"/>
        <v>202261.37</v>
      </c>
      <c r="H29" s="86">
        <f t="shared" si="4"/>
        <v>0</v>
      </c>
      <c r="I29" s="33">
        <v>247451.75</v>
      </c>
      <c r="J29" s="86">
        <f t="shared" si="5"/>
        <v>0</v>
      </c>
      <c r="K29" s="43"/>
      <c r="L29" s="14"/>
      <c r="N29" s="108"/>
      <c r="O29" s="109"/>
      <c r="P29" s="111"/>
      <c r="Q29" s="111"/>
      <c r="R29" s="111"/>
      <c r="S29" s="111"/>
      <c r="T29" s="111"/>
      <c r="U29" s="111"/>
      <c r="V29" s="43"/>
      <c r="W29" s="14"/>
      <c r="X29" s="43"/>
      <c r="Y29" s="46" t="s">
        <v>55</v>
      </c>
      <c r="Z29" s="47">
        <v>171143.64</v>
      </c>
      <c r="AA29" s="47">
        <v>138636.71</v>
      </c>
      <c r="AC29" s="13" t="s">
        <v>107</v>
      </c>
      <c r="AD29" s="50"/>
      <c r="AE29" s="51"/>
      <c r="AF29" s="52">
        <v>0.27460000000000001</v>
      </c>
      <c r="AG29" s="52">
        <v>0.12670000000000001</v>
      </c>
    </row>
    <row r="30" spans="5:33" s="13" customFormat="1" x14ac:dyDescent="0.35">
      <c r="E30" s="71" t="s">
        <v>57</v>
      </c>
      <c r="F30" s="42"/>
      <c r="G30" s="33">
        <f t="shared" si="3"/>
        <v>44.66</v>
      </c>
      <c r="H30" s="86">
        <f t="shared" si="4"/>
        <v>0</v>
      </c>
      <c r="I30" s="33">
        <v>54.64</v>
      </c>
      <c r="J30" s="86">
        <f t="shared" si="5"/>
        <v>0</v>
      </c>
      <c r="K30" s="43"/>
      <c r="L30" s="14"/>
      <c r="N30" s="103"/>
      <c r="O30" s="107"/>
      <c r="P30" s="112"/>
      <c r="Q30" s="112"/>
      <c r="R30" s="112"/>
      <c r="S30" s="112"/>
      <c r="T30" s="112"/>
      <c r="U30" s="112"/>
      <c r="V30" s="43"/>
      <c r="W30" s="14"/>
      <c r="X30" s="43"/>
      <c r="Y30" s="46" t="s">
        <v>56</v>
      </c>
      <c r="Z30" s="47">
        <v>202261.37</v>
      </c>
      <c r="AA30" s="47">
        <v>163843.95000000001</v>
      </c>
      <c r="AC30" s="13" t="s">
        <v>108</v>
      </c>
      <c r="AD30" s="50"/>
      <c r="AE30" s="51"/>
      <c r="AF30" s="52">
        <v>0.43969999999999998</v>
      </c>
      <c r="AG30" s="52">
        <v>0.29409999999999997</v>
      </c>
    </row>
    <row r="31" spans="5:33" s="13" customFormat="1" x14ac:dyDescent="0.35">
      <c r="E31" s="71" t="s">
        <v>58</v>
      </c>
      <c r="F31" s="42"/>
      <c r="G31" s="33">
        <f t="shared" si="3"/>
        <v>111.37</v>
      </c>
      <c r="H31" s="86">
        <f t="shared" si="4"/>
        <v>0</v>
      </c>
      <c r="I31" s="33">
        <v>136.25</v>
      </c>
      <c r="J31" s="86">
        <f t="shared" si="5"/>
        <v>0</v>
      </c>
      <c r="K31" s="43"/>
      <c r="L31" s="14"/>
      <c r="N31" s="61"/>
      <c r="O31" s="62"/>
      <c r="P31" s="40" t="s">
        <v>109</v>
      </c>
      <c r="Q31" s="53" t="s">
        <v>110</v>
      </c>
      <c r="R31" s="40" t="s">
        <v>20</v>
      </c>
      <c r="S31" s="40" t="s">
        <v>11</v>
      </c>
      <c r="T31" s="40" t="s">
        <v>20</v>
      </c>
      <c r="U31" s="40" t="s">
        <v>11</v>
      </c>
      <c r="V31" s="43"/>
      <c r="W31" s="14"/>
      <c r="X31" s="43"/>
      <c r="Y31" s="46" t="s">
        <v>57</v>
      </c>
      <c r="Z31" s="47">
        <v>44.66</v>
      </c>
      <c r="AA31" s="47">
        <v>36.18</v>
      </c>
      <c r="AC31" s="13" t="s">
        <v>111</v>
      </c>
      <c r="AD31" s="50"/>
      <c r="AE31" s="51"/>
      <c r="AF31" s="52">
        <v>0.26300000000000001</v>
      </c>
      <c r="AG31" s="52">
        <v>0.26300000000000001</v>
      </c>
    </row>
    <row r="32" spans="5:33" s="13" customFormat="1" x14ac:dyDescent="0.35">
      <c r="E32" s="71" t="s">
        <v>59</v>
      </c>
      <c r="F32" s="42"/>
      <c r="G32" s="33">
        <f t="shared" si="3"/>
        <v>248.2</v>
      </c>
      <c r="H32" s="86">
        <f t="shared" si="4"/>
        <v>0</v>
      </c>
      <c r="I32" s="33">
        <v>303.66000000000003</v>
      </c>
      <c r="J32" s="86">
        <f t="shared" si="5"/>
        <v>0</v>
      </c>
      <c r="K32" s="43"/>
      <c r="L32" s="14"/>
      <c r="N32" s="78" t="s">
        <v>107</v>
      </c>
      <c r="O32" s="88"/>
      <c r="P32" s="89"/>
      <c r="Q32" s="90"/>
      <c r="R32" s="97">
        <f t="shared" ref="R32:R37" si="6" xml:space="preserve"> IF( $G$6 = 0, AF29, AG29 )</f>
        <v>0.27460000000000001</v>
      </c>
      <c r="S32" s="91">
        <f xml:space="preserve"> P32 * R32</f>
        <v>0</v>
      </c>
      <c r="T32" s="97">
        <v>0.52539999999999998</v>
      </c>
      <c r="U32" s="91">
        <f xml:space="preserve"> P32 * T32</f>
        <v>0</v>
      </c>
      <c r="V32" s="43"/>
      <c r="W32" s="14"/>
      <c r="X32" s="43"/>
      <c r="Y32" s="46" t="s">
        <v>58</v>
      </c>
      <c r="Z32" s="47">
        <v>111.37</v>
      </c>
      <c r="AA32" s="47">
        <v>90.21</v>
      </c>
      <c r="AC32" s="13" t="s">
        <v>112</v>
      </c>
      <c r="AD32" s="50"/>
      <c r="AE32" s="51"/>
      <c r="AF32" s="52">
        <v>7.9899999999999999E-2</v>
      </c>
      <c r="AG32" s="52">
        <v>7.9899999999999999E-2</v>
      </c>
    </row>
    <row r="33" spans="1:33" s="13" customFormat="1" x14ac:dyDescent="0.35">
      <c r="E33" s="71" t="s">
        <v>60</v>
      </c>
      <c r="F33" s="42"/>
      <c r="G33" s="33">
        <f t="shared" si="3"/>
        <v>561.59</v>
      </c>
      <c r="H33" s="86">
        <f t="shared" si="4"/>
        <v>0</v>
      </c>
      <c r="I33" s="33">
        <v>687.06</v>
      </c>
      <c r="J33" s="86">
        <f t="shared" si="5"/>
        <v>0</v>
      </c>
      <c r="K33" s="43"/>
      <c r="L33" s="14"/>
      <c r="N33" s="78" t="s">
        <v>108</v>
      </c>
      <c r="O33" s="88"/>
      <c r="P33" s="89"/>
      <c r="Q33" s="90"/>
      <c r="R33" s="97">
        <f t="shared" si="6"/>
        <v>0.43969999999999998</v>
      </c>
      <c r="S33" s="91">
        <f xml:space="preserve"> P33 * R33</f>
        <v>0</v>
      </c>
      <c r="T33" s="97">
        <v>0.44979999999999998</v>
      </c>
      <c r="U33" s="91">
        <f xml:space="preserve"> P33 * T33</f>
        <v>0</v>
      </c>
      <c r="V33" s="43"/>
      <c r="W33" s="14"/>
      <c r="X33" s="43"/>
      <c r="Y33" s="46" t="s">
        <v>59</v>
      </c>
      <c r="Z33" s="47">
        <v>248.2</v>
      </c>
      <c r="AA33" s="47">
        <v>201.06</v>
      </c>
      <c r="AC33" s="13" t="s">
        <v>113</v>
      </c>
      <c r="AD33" s="50"/>
      <c r="AE33" s="51"/>
      <c r="AF33" s="52">
        <v>0.20599999999999999</v>
      </c>
      <c r="AG33" s="52">
        <v>0.20599999999999999</v>
      </c>
    </row>
    <row r="34" spans="1:33" s="13" customFormat="1" x14ac:dyDescent="0.35">
      <c r="E34" s="71" t="s">
        <v>61</v>
      </c>
      <c r="F34" s="42"/>
      <c r="G34" s="33">
        <f t="shared" si="3"/>
        <v>1174.67</v>
      </c>
      <c r="H34" s="86">
        <f t="shared" si="4"/>
        <v>0</v>
      </c>
      <c r="I34" s="33">
        <v>1437.12</v>
      </c>
      <c r="J34" s="86">
        <f t="shared" si="5"/>
        <v>0</v>
      </c>
      <c r="K34" s="43"/>
      <c r="L34" s="14"/>
      <c r="N34" s="78" t="s">
        <v>111</v>
      </c>
      <c r="O34" s="88"/>
      <c r="P34" s="92">
        <f xml:space="preserve"> $P$32 + $P$33</f>
        <v>0</v>
      </c>
      <c r="Q34" s="90"/>
      <c r="R34" s="97">
        <f t="shared" si="6"/>
        <v>0.26300000000000001</v>
      </c>
      <c r="S34" s="91">
        <f xml:space="preserve"> P34 * R34</f>
        <v>0</v>
      </c>
      <c r="T34" s="97">
        <v>0.2752</v>
      </c>
      <c r="U34" s="91">
        <f xml:space="preserve"> P34 * T34</f>
        <v>0</v>
      </c>
      <c r="V34" s="43"/>
      <c r="W34" s="14"/>
      <c r="X34" s="43"/>
      <c r="Y34" s="46" t="s">
        <v>60</v>
      </c>
      <c r="Z34" s="47">
        <v>561.59</v>
      </c>
      <c r="AA34" s="47">
        <v>454.92</v>
      </c>
      <c r="AC34" s="13" t="s">
        <v>114</v>
      </c>
      <c r="AD34" s="50"/>
      <c r="AE34" s="51"/>
      <c r="AF34" s="52">
        <v>0.24979999999999999</v>
      </c>
      <c r="AG34" s="52">
        <v>0.24979999999999999</v>
      </c>
    </row>
    <row r="35" spans="1:33" s="13" customFormat="1" x14ac:dyDescent="0.35">
      <c r="E35" s="71" t="s">
        <v>62</v>
      </c>
      <c r="F35" s="42"/>
      <c r="G35" s="33">
        <f t="shared" si="3"/>
        <v>2611.66</v>
      </c>
      <c r="H35" s="86">
        <f t="shared" si="4"/>
        <v>0</v>
      </c>
      <c r="I35" s="33">
        <v>3195.18</v>
      </c>
      <c r="J35" s="86">
        <f t="shared" si="5"/>
        <v>0</v>
      </c>
      <c r="K35" s="43"/>
      <c r="L35" s="14"/>
      <c r="N35" s="78" t="s">
        <v>112</v>
      </c>
      <c r="O35" s="88"/>
      <c r="P35" s="92">
        <f xml:space="preserve"> $P$32 + $P$33</f>
        <v>0</v>
      </c>
      <c r="Q35" s="90"/>
      <c r="R35" s="97">
        <f t="shared" si="6"/>
        <v>7.9899999999999999E-2</v>
      </c>
      <c r="S35" s="91">
        <f xml:space="preserve"> P35 * R35</f>
        <v>0</v>
      </c>
      <c r="T35" s="97">
        <v>7.9899999999999999E-2</v>
      </c>
      <c r="U35" s="91">
        <f xml:space="preserve"> P35 * T35</f>
        <v>0</v>
      </c>
      <c r="V35" s="43"/>
      <c r="W35" s="14"/>
      <c r="X35" s="43"/>
      <c r="Y35" s="46" t="s">
        <v>61</v>
      </c>
      <c r="Z35" s="47">
        <v>1174.67</v>
      </c>
      <c r="AA35" s="47">
        <v>951.55</v>
      </c>
    </row>
    <row r="36" spans="1:33" s="13" customFormat="1" x14ac:dyDescent="0.35">
      <c r="E36" s="71" t="s">
        <v>63</v>
      </c>
      <c r="F36" s="42"/>
      <c r="G36" s="33">
        <f t="shared" si="3"/>
        <v>4961.84</v>
      </c>
      <c r="H36" s="86">
        <f t="shared" si="4"/>
        <v>0</v>
      </c>
      <c r="I36" s="33">
        <v>6070.45</v>
      </c>
      <c r="J36" s="86">
        <f t="shared" si="5"/>
        <v>0</v>
      </c>
      <c r="K36" s="43"/>
      <c r="L36" s="14"/>
      <c r="N36" s="78" t="s">
        <v>113</v>
      </c>
      <c r="O36" s="88"/>
      <c r="P36" s="92">
        <f xml:space="preserve"> $P$32 + $P$33</f>
        <v>0</v>
      </c>
      <c r="Q36" s="93"/>
      <c r="R36" s="97">
        <f t="shared" si="6"/>
        <v>0.20599999999999999</v>
      </c>
      <c r="S36" s="91">
        <f xml:space="preserve"> P36 * R36 * ( Q36 / 350 )</f>
        <v>0</v>
      </c>
      <c r="T36" s="97">
        <v>0.22</v>
      </c>
      <c r="U36" s="91">
        <f xml:space="preserve"> P36 * T36 * ( Q36 / 350 )</f>
        <v>0</v>
      </c>
      <c r="V36" s="43"/>
      <c r="W36" s="14"/>
      <c r="X36" s="43"/>
      <c r="Y36" s="46" t="s">
        <v>62</v>
      </c>
      <c r="Z36" s="47">
        <v>2611.66</v>
      </c>
      <c r="AA36" s="47">
        <v>2115.61</v>
      </c>
    </row>
    <row r="37" spans="1:33" s="13" customFormat="1" x14ac:dyDescent="0.35">
      <c r="E37" s="71" t="s">
        <v>64</v>
      </c>
      <c r="F37" s="42"/>
      <c r="G37" s="33">
        <f t="shared" si="3"/>
        <v>8001.29</v>
      </c>
      <c r="H37" s="86">
        <f t="shared" si="4"/>
        <v>0</v>
      </c>
      <c r="I37" s="33">
        <v>9788.99</v>
      </c>
      <c r="J37" s="86">
        <f t="shared" si="5"/>
        <v>0</v>
      </c>
      <c r="K37" s="43"/>
      <c r="L37" s="14"/>
      <c r="N37" s="94" t="s">
        <v>114</v>
      </c>
      <c r="O37" s="95"/>
      <c r="P37" s="92">
        <f xml:space="preserve"> $P$32 + $P$33</f>
        <v>0</v>
      </c>
      <c r="Q37" s="96"/>
      <c r="R37" s="97">
        <f t="shared" si="6"/>
        <v>0.24979999999999999</v>
      </c>
      <c r="S37" s="91">
        <f xml:space="preserve"> P37 * R37 * ( Q37 / 230 )</f>
        <v>0</v>
      </c>
      <c r="T37" s="97">
        <v>0.25600000000000001</v>
      </c>
      <c r="U37" s="91">
        <f xml:space="preserve"> P37 * T37 * ( Q37 / 230 )</f>
        <v>0</v>
      </c>
      <c r="V37" s="43"/>
      <c r="W37" s="14"/>
      <c r="X37" s="43"/>
      <c r="Y37" s="46" t="s">
        <v>63</v>
      </c>
      <c r="Z37" s="47">
        <v>4961.84</v>
      </c>
      <c r="AA37" s="47">
        <v>4019.39</v>
      </c>
    </row>
    <row r="38" spans="1:33" s="13" customFormat="1" x14ac:dyDescent="0.35">
      <c r="E38" s="71" t="s">
        <v>65</v>
      </c>
      <c r="F38" s="42"/>
      <c r="G38" s="33">
        <f t="shared" si="3"/>
        <v>11468.63</v>
      </c>
      <c r="H38" s="86">
        <f t="shared" si="4"/>
        <v>0</v>
      </c>
      <c r="I38" s="33">
        <v>14031.02</v>
      </c>
      <c r="J38" s="86">
        <f t="shared" si="5"/>
        <v>0</v>
      </c>
      <c r="K38" s="43"/>
      <c r="L38" s="14"/>
      <c r="N38" s="8" t="s">
        <v>29</v>
      </c>
      <c r="O38" s="8"/>
      <c r="P38" s="54">
        <f xml:space="preserve"> $P$32 + $P$33</f>
        <v>0</v>
      </c>
      <c r="Q38" s="8"/>
      <c r="R38" s="11"/>
      <c r="S38" s="54">
        <f>SUM(S32:S37)</f>
        <v>0</v>
      </c>
      <c r="T38" s="11"/>
      <c r="U38" s="54">
        <f>SUM(U32:U37)</f>
        <v>0</v>
      </c>
      <c r="V38" s="43"/>
      <c r="W38" s="14"/>
      <c r="X38" s="43"/>
      <c r="Y38" s="46" t="s">
        <v>64</v>
      </c>
      <c r="Z38" s="47">
        <v>8001.29</v>
      </c>
      <c r="AA38" s="47">
        <v>6481.53</v>
      </c>
    </row>
    <row r="39" spans="1:33" s="13" customFormat="1" x14ac:dyDescent="0.35">
      <c r="E39" s="71" t="s">
        <v>66</v>
      </c>
      <c r="F39" s="42"/>
      <c r="G39" s="33">
        <f t="shared" si="3"/>
        <v>20003.599999999999</v>
      </c>
      <c r="H39" s="86">
        <f t="shared" si="4"/>
        <v>0</v>
      </c>
      <c r="I39" s="33">
        <v>24472.93</v>
      </c>
      <c r="J39" s="86">
        <f t="shared" si="5"/>
        <v>0</v>
      </c>
      <c r="K39" s="43"/>
      <c r="L39" s="14"/>
      <c r="V39" s="43"/>
      <c r="W39" s="14"/>
      <c r="X39" s="43"/>
      <c r="Y39" s="46" t="s">
        <v>65</v>
      </c>
      <c r="Z39" s="47">
        <v>11468.63</v>
      </c>
      <c r="AA39" s="47">
        <v>9290.2800000000007</v>
      </c>
    </row>
    <row r="40" spans="1:33" s="13" customFormat="1" x14ac:dyDescent="0.35">
      <c r="E40" s="71" t="s">
        <v>67</v>
      </c>
      <c r="F40" s="42"/>
      <c r="G40" s="33">
        <f t="shared" si="3"/>
        <v>33339.519999999997</v>
      </c>
      <c r="H40" s="86">
        <f t="shared" si="4"/>
        <v>0</v>
      </c>
      <c r="I40" s="33">
        <v>40788.449999999997</v>
      </c>
      <c r="J40" s="86">
        <f t="shared" si="5"/>
        <v>0</v>
      </c>
      <c r="K40" s="43"/>
      <c r="L40" s="14"/>
      <c r="V40" s="43"/>
      <c r="W40" s="14"/>
      <c r="X40" s="43"/>
      <c r="Y40" s="46" t="s">
        <v>66</v>
      </c>
      <c r="Z40" s="47">
        <v>20003.599999999999</v>
      </c>
      <c r="AA40" s="47">
        <v>16204.12</v>
      </c>
    </row>
    <row r="41" spans="1:33" s="13" customFormat="1" x14ac:dyDescent="0.35">
      <c r="E41" s="71" t="s">
        <v>68</v>
      </c>
      <c r="F41" s="42"/>
      <c r="G41" s="33">
        <f t="shared" si="3"/>
        <v>46675.42</v>
      </c>
      <c r="H41" s="86">
        <f t="shared" si="4"/>
        <v>0</v>
      </c>
      <c r="I41" s="33">
        <v>57103.95</v>
      </c>
      <c r="J41" s="86">
        <f t="shared" si="5"/>
        <v>0</v>
      </c>
      <c r="K41" s="43"/>
      <c r="L41" s="14"/>
      <c r="V41" s="43"/>
      <c r="W41" s="14"/>
      <c r="X41" s="43"/>
      <c r="Y41" s="46" t="s">
        <v>67</v>
      </c>
      <c r="Z41" s="47">
        <v>33339.519999999997</v>
      </c>
      <c r="AA41" s="47">
        <v>27007.02</v>
      </c>
    </row>
    <row r="42" spans="1:33" s="13" customFormat="1" x14ac:dyDescent="0.35">
      <c r="E42" s="71" t="s">
        <v>69</v>
      </c>
      <c r="F42" s="42"/>
      <c r="G42" s="33">
        <f t="shared" si="3"/>
        <v>60011.34</v>
      </c>
      <c r="H42" s="86">
        <f t="shared" si="4"/>
        <v>0</v>
      </c>
      <c r="I42" s="33">
        <v>73419.47</v>
      </c>
      <c r="J42" s="86">
        <f t="shared" si="5"/>
        <v>0</v>
      </c>
      <c r="K42" s="43"/>
      <c r="L42" s="14"/>
      <c r="V42" s="43"/>
      <c r="W42" s="14"/>
      <c r="X42" s="43"/>
      <c r="Y42" s="46" t="s">
        <v>68</v>
      </c>
      <c r="Z42" s="47">
        <v>46675.42</v>
      </c>
      <c r="AA42" s="47">
        <v>37809.910000000003</v>
      </c>
    </row>
    <row r="43" spans="1:33" s="13" customFormat="1" x14ac:dyDescent="0.35">
      <c r="E43" s="71" t="s">
        <v>70</v>
      </c>
      <c r="F43" s="42"/>
      <c r="G43" s="33">
        <f t="shared" si="3"/>
        <v>73347.240000000005</v>
      </c>
      <c r="H43" s="86">
        <f t="shared" si="4"/>
        <v>0</v>
      </c>
      <c r="I43" s="33">
        <v>89734.96</v>
      </c>
      <c r="J43" s="86">
        <f t="shared" si="5"/>
        <v>0</v>
      </c>
      <c r="K43" s="43"/>
      <c r="L43" s="14"/>
      <c r="V43" s="43"/>
      <c r="W43" s="14"/>
      <c r="X43" s="43"/>
      <c r="Y43" s="46" t="s">
        <v>69</v>
      </c>
      <c r="Z43" s="47">
        <v>60011.34</v>
      </c>
      <c r="AA43" s="47">
        <v>48612.81</v>
      </c>
    </row>
    <row r="44" spans="1:33" s="13" customFormat="1" x14ac:dyDescent="0.35">
      <c r="E44" s="71" t="s">
        <v>71</v>
      </c>
      <c r="F44" s="42"/>
      <c r="G44" s="33">
        <f t="shared" si="3"/>
        <v>86683.42</v>
      </c>
      <c r="H44" s="86">
        <f t="shared" si="4"/>
        <v>0</v>
      </c>
      <c r="I44" s="33">
        <v>106050.79</v>
      </c>
      <c r="J44" s="86">
        <f t="shared" si="5"/>
        <v>0</v>
      </c>
      <c r="K44" s="43"/>
      <c r="L44" s="14"/>
      <c r="V44" s="43"/>
      <c r="W44" s="14"/>
      <c r="X44" s="43"/>
      <c r="Y44" s="46" t="s">
        <v>70</v>
      </c>
      <c r="Z44" s="47">
        <v>73347.240000000005</v>
      </c>
      <c r="AA44" s="47">
        <v>59415.7</v>
      </c>
    </row>
    <row r="45" spans="1:33" s="13" customFormat="1" x14ac:dyDescent="0.35">
      <c r="E45" s="8" t="s">
        <v>29</v>
      </c>
      <c r="F45" s="9">
        <f xml:space="preserve"> SUM( F13:F44)</f>
        <v>0</v>
      </c>
      <c r="G45" s="10"/>
      <c r="H45" s="9">
        <f xml:space="preserve"> SUM( H13:H44)</f>
        <v>0</v>
      </c>
      <c r="I45" s="10"/>
      <c r="J45" s="9">
        <f xml:space="preserve"> SUM( J13:J44)</f>
        <v>0</v>
      </c>
      <c r="K45" s="43"/>
      <c r="L45" s="14"/>
      <c r="V45" s="43"/>
      <c r="W45" s="14"/>
      <c r="X45" s="43"/>
      <c r="Y45" s="46" t="s">
        <v>71</v>
      </c>
      <c r="Z45" s="47">
        <v>86683.42</v>
      </c>
      <c r="AA45" s="47">
        <v>70218.8</v>
      </c>
    </row>
    <row r="46" spans="1:33" s="13" customFormat="1" x14ac:dyDescent="0.35">
      <c r="L46" s="14"/>
      <c r="W46" s="14"/>
    </row>
    <row r="47" spans="1:33" s="13" customFormat="1" x14ac:dyDescent="0.35">
      <c r="A47" s="14"/>
      <c r="B47" s="14"/>
      <c r="C47" s="14"/>
      <c r="D47" s="14" t="s">
        <v>33</v>
      </c>
      <c r="E47" s="14"/>
      <c r="F47" s="14"/>
      <c r="G47" s="14"/>
      <c r="H47" s="14"/>
      <c r="I47" s="14"/>
      <c r="J47" s="14"/>
      <c r="K47" s="14"/>
      <c r="L47" s="14"/>
      <c r="M47" s="14"/>
      <c r="N47" s="14"/>
      <c r="O47" s="14"/>
      <c r="P47" s="14"/>
      <c r="Q47" s="14"/>
      <c r="R47" s="14"/>
      <c r="S47" s="14"/>
      <c r="T47" s="14"/>
      <c r="U47" s="14"/>
      <c r="V47" s="14"/>
      <c r="W47" s="14"/>
      <c r="X47" s="14"/>
    </row>
    <row r="48" spans="1:33" s="13" customFormat="1" x14ac:dyDescent="0.35">
      <c r="O48" s="55"/>
      <c r="P48" s="55"/>
    </row>
    <row r="49" spans="1:24" s="13" customFormat="1" ht="43.5" x14ac:dyDescent="0.35">
      <c r="E49" s="63" t="s">
        <v>34</v>
      </c>
      <c r="F49" s="15" t="s">
        <v>118</v>
      </c>
      <c r="G49" s="63" t="s">
        <v>119</v>
      </c>
      <c r="H49" s="3" t="s">
        <v>16</v>
      </c>
      <c r="I49" s="63" t="s">
        <v>6</v>
      </c>
      <c r="J49" s="63" t="s">
        <v>35</v>
      </c>
      <c r="K49" s="98" t="s">
        <v>120</v>
      </c>
      <c r="L49" s="98"/>
      <c r="M49" s="98"/>
      <c r="O49" s="55"/>
      <c r="P49" s="55"/>
    </row>
    <row r="50" spans="1:24" s="13" customFormat="1" x14ac:dyDescent="0.35">
      <c r="E50" s="16" t="s">
        <v>8</v>
      </c>
      <c r="F50" s="17" t="s">
        <v>20</v>
      </c>
      <c r="G50" s="16" t="s">
        <v>11</v>
      </c>
      <c r="H50" s="18" t="s">
        <v>20</v>
      </c>
      <c r="I50" s="16" t="s">
        <v>11</v>
      </c>
      <c r="J50" s="16" t="s">
        <v>12</v>
      </c>
      <c r="K50" s="99" t="s">
        <v>12</v>
      </c>
      <c r="L50" s="99"/>
      <c r="M50" s="99"/>
      <c r="O50" s="55"/>
      <c r="P50" s="55"/>
    </row>
    <row r="51" spans="1:24" s="13" customFormat="1" x14ac:dyDescent="0.35">
      <c r="E51" s="71" t="s">
        <v>36</v>
      </c>
      <c r="F51" s="82">
        <f xml:space="preserve"> IFERROR( ( U16 + U38 ) / ( Q16 + P38 ), 0 )</f>
        <v>0</v>
      </c>
      <c r="G51" s="73">
        <f>J45</f>
        <v>0</v>
      </c>
      <c r="H51" s="82">
        <f xml:space="preserve"> IFERROR( ( S16 + S38 ) / ( Q16 + P38 ), 0 )</f>
        <v>0</v>
      </c>
      <c r="I51" s="73">
        <f>H45</f>
        <v>0</v>
      </c>
      <c r="J51" s="83">
        <f xml:space="preserve"> IFERROR( H51 / F51 - 1, 0 )</f>
        <v>0</v>
      </c>
      <c r="K51" s="100">
        <f xml:space="preserve"> IFERROR( ( S16 + S38 + H45 ) / ( U16 + U38 + J45 ) - 1, 0 )</f>
        <v>0</v>
      </c>
      <c r="L51" s="100"/>
      <c r="M51" s="100"/>
      <c r="O51" s="55"/>
      <c r="P51" s="55"/>
    </row>
    <row r="52" spans="1:24" s="13" customFormat="1" x14ac:dyDescent="0.35">
      <c r="O52" s="55"/>
      <c r="P52" s="55"/>
    </row>
    <row r="53" spans="1:24" s="13" customFormat="1" x14ac:dyDescent="0.35">
      <c r="A53" s="14"/>
      <c r="B53" s="14"/>
      <c r="C53" s="14"/>
      <c r="D53" s="14" t="s">
        <v>37</v>
      </c>
      <c r="E53" s="14"/>
      <c r="F53" s="14"/>
      <c r="G53" s="14"/>
      <c r="H53" s="14"/>
      <c r="I53" s="14"/>
      <c r="J53" s="14"/>
      <c r="K53" s="14"/>
      <c r="L53" s="14"/>
      <c r="M53" s="14"/>
      <c r="N53" s="14"/>
      <c r="O53" s="14"/>
      <c r="P53" s="14"/>
      <c r="Q53" s="14"/>
      <c r="R53" s="14"/>
      <c r="S53" s="14"/>
      <c r="T53" s="14"/>
      <c r="U53" s="14"/>
      <c r="V53" s="14"/>
      <c r="W53" s="14"/>
      <c r="X53" s="14"/>
    </row>
    <row r="54" spans="1:24" s="13" customFormat="1" x14ac:dyDescent="0.35"/>
    <row r="55" spans="1:24" s="13" customFormat="1" hidden="1" x14ac:dyDescent="0.35"/>
    <row r="56" spans="1:24" s="13" customFormat="1" hidden="1" x14ac:dyDescent="0.35"/>
    <row r="57" spans="1:24" s="13" customFormat="1" hidden="1" x14ac:dyDescent="0.35"/>
    <row r="58" spans="1:24" s="13" customFormat="1" hidden="1" x14ac:dyDescent="0.35"/>
    <row r="59" spans="1:24" s="13" customFormat="1" hidden="1" x14ac:dyDescent="0.35"/>
    <row r="60" spans="1:24" s="13" customFormat="1" hidden="1" x14ac:dyDescent="0.35"/>
    <row r="61" spans="1:24" s="13" customFormat="1" hidden="1" x14ac:dyDescent="0.35"/>
    <row r="62" spans="1:24" s="13" customFormat="1" hidden="1" x14ac:dyDescent="0.35"/>
    <row r="63" spans="1:24" s="13" customFormat="1" hidden="1" x14ac:dyDescent="0.35"/>
    <row r="72" x14ac:dyDescent="0.35"/>
  </sheetData>
  <mergeCells count="13">
    <mergeCell ref="K51:M51"/>
    <mergeCell ref="R27:R30"/>
    <mergeCell ref="S27:S30"/>
    <mergeCell ref="T27:T30"/>
    <mergeCell ref="U27:U30"/>
    <mergeCell ref="K49:M49"/>
    <mergeCell ref="K50:M50"/>
    <mergeCell ref="E9:J9"/>
    <mergeCell ref="M9:Q9"/>
    <mergeCell ref="N27:N30"/>
    <mergeCell ref="O27:O30"/>
    <mergeCell ref="P27:P30"/>
    <mergeCell ref="Q27:Q30"/>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Calculator Water</vt:lpstr>
      <vt:lpstr>Calculator Wastewater</vt:lpstr>
    </vt:vector>
  </TitlesOfParts>
  <Company>United Utilities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Cubbin, Joseph</dc:creator>
  <cp:lastModifiedBy>Barlow, Jan</cp:lastModifiedBy>
  <dcterms:created xsi:type="dcterms:W3CDTF">2019-12-06T08:53:51Z</dcterms:created>
  <dcterms:modified xsi:type="dcterms:W3CDTF">2025-01-13T09:58:10Z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35bea-b470-4850-b735-1c48374a6ec0_Enabled">
    <vt:lpwstr>true</vt:lpwstr>
  </property>
  <property fmtid="{D5CDD505-2E9C-101B-9397-08002B2CF9AE}" pid="3" name="MSIP_Label_5fa35bea-b470-4850-b735-1c48374a6ec0_SetDate">
    <vt:lpwstr>2025-01-13T09:07:09Z</vt:lpwstr>
  </property>
  <property fmtid="{D5CDD505-2E9C-101B-9397-08002B2CF9AE}" pid="4" name="MSIP_Label_5fa35bea-b470-4850-b735-1c48374a6ec0_Method">
    <vt:lpwstr>Privileged</vt:lpwstr>
  </property>
  <property fmtid="{D5CDD505-2E9C-101B-9397-08002B2CF9AE}" pid="5" name="MSIP_Label_5fa35bea-b470-4850-b735-1c48374a6ec0_Name">
    <vt:lpwstr>Internal</vt:lpwstr>
  </property>
  <property fmtid="{D5CDD505-2E9C-101B-9397-08002B2CF9AE}" pid="6" name="MSIP_Label_5fa35bea-b470-4850-b735-1c48374a6ec0_SiteId">
    <vt:lpwstr>fd84ea5f-acd2-4dfc-9b72-abb5d1685310</vt:lpwstr>
  </property>
  <property fmtid="{D5CDD505-2E9C-101B-9397-08002B2CF9AE}" pid="7" name="MSIP_Label_5fa35bea-b470-4850-b735-1c48374a6ec0_ActionId">
    <vt:lpwstr>7100d1d6-42f8-438e-81f9-5a5954db2ab0</vt:lpwstr>
  </property>
  <property fmtid="{D5CDD505-2E9C-101B-9397-08002B2CF9AE}" pid="8" name="MSIP_Label_5fa35bea-b470-4850-b735-1c48374a6ec0_ContentBits">
    <vt:lpwstr>0</vt:lpwstr>
  </property>
  <property fmtid="{D5CDD505-2E9C-101B-9397-08002B2CF9AE}" pid="9" name="_MarkAsFinal">
    <vt:bool>true</vt:bool>
  </property>
</Properties>
</file>